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holdings-my.sharepoint.com/personal/kjelinek1_cpex_com/Documents/Desktop/Updated Templates/Problems/"/>
    </mc:Choice>
  </mc:AlternateContent>
  <xr:revisionPtr revIDLastSave="7" documentId="8_{94926CFD-DEAB-4680-AD0D-51153CF65CC1}" xr6:coauthVersionLast="47" xr6:coauthVersionMax="47" xr10:uidLastSave="{2133E898-041F-494D-AEEE-F5F2E181FA1C}"/>
  <bookViews>
    <workbookView xWindow="-110" yWindow="-110" windowWidth="19420" windowHeight="10560" activeTab="1" xr2:uid="{EA5C117D-7898-4CDE-9FAC-F06F90B25344}"/>
  </bookViews>
  <sheets>
    <sheet name="Cover" sheetId="2" r:id="rId1"/>
    <sheet name="Mai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P25" i="1"/>
  <c r="M19" i="1"/>
  <c r="X7" i="1"/>
  <c r="I7" i="1"/>
  <c r="H9" i="1"/>
  <c r="X45" i="1"/>
  <c r="J44" i="1"/>
  <c r="P2" i="1"/>
  <c r="W45" i="1"/>
  <c r="L47" i="1"/>
  <c r="H47" i="1"/>
  <c r="O25" i="1"/>
  <c r="X47" i="1"/>
  <c r="T19" i="1"/>
  <c r="S46" i="1"/>
  <c r="R19" i="1"/>
  <c r="W18" i="1"/>
  <c r="K56" i="1"/>
  <c r="P16" i="1"/>
  <c r="X10" i="1"/>
  <c r="J37" i="1"/>
  <c r="S7" i="1"/>
  <c r="X8" i="1"/>
  <c r="H29" i="1"/>
  <c r="R44" i="1"/>
  <c r="O44" i="1"/>
  <c r="K12" i="1"/>
  <c r="X9" i="1"/>
  <c r="X24" i="1"/>
  <c r="L29" i="1"/>
  <c r="N18" i="1"/>
  <c r="K19" i="1"/>
  <c r="T9" i="1"/>
  <c r="H5" i="1"/>
  <c r="R6" i="1"/>
  <c r="I12" i="1"/>
  <c r="I35" i="1"/>
  <c r="S39" i="1"/>
  <c r="N44" i="1"/>
  <c r="R38" i="1"/>
  <c r="X17" i="1"/>
  <c r="H16" i="1"/>
  <c r="L10" i="1"/>
  <c r="R7" i="1"/>
  <c r="M15" i="1"/>
  <c r="W47" i="1"/>
  <c r="I55" i="1"/>
  <c r="N35" i="1"/>
  <c r="X37" i="1"/>
  <c r="M47" i="1"/>
  <c r="R28" i="1"/>
  <c r="J18" i="1"/>
  <c r="L15" i="1"/>
  <c r="O38" i="1"/>
  <c r="T27" i="1"/>
  <c r="T11" i="1"/>
  <c r="M57" i="1"/>
  <c r="X29" i="1"/>
  <c r="N17" i="1"/>
  <c r="H46" i="1"/>
  <c r="S47" i="1"/>
  <c r="R24" i="1"/>
  <c r="J27" i="1"/>
  <c r="O2" i="1"/>
  <c r="W6" i="1"/>
  <c r="T13" i="1"/>
  <c r="R34" i="1"/>
  <c r="N45" i="1"/>
  <c r="K11" i="1"/>
  <c r="M28" i="1"/>
  <c r="J54" i="1"/>
  <c r="K46" i="1"/>
  <c r="L27" i="1"/>
  <c r="S27" i="1"/>
  <c r="T35" i="1"/>
  <c r="M45" i="1"/>
  <c r="O24" i="1"/>
  <c r="N58" i="1"/>
  <c r="H19" i="1"/>
  <c r="J15" i="1"/>
  <c r="I58" i="1"/>
  <c r="W36" i="1"/>
  <c r="L53" i="1"/>
  <c r="X28" i="1"/>
  <c r="K54" i="1"/>
  <c r="L14" i="1"/>
  <c r="W12" i="1"/>
  <c r="L39" i="1"/>
  <c r="H34" i="1"/>
  <c r="R12" i="1"/>
  <c r="P9" i="1"/>
  <c r="L34" i="1"/>
  <c r="N34" i="1"/>
  <c r="T10" i="1"/>
  <c r="K55" i="1"/>
  <c r="I45" i="1"/>
  <c r="L19" i="1"/>
  <c r="R27" i="1"/>
  <c r="X19" i="1"/>
  <c r="R11" i="1"/>
  <c r="M12" i="1"/>
  <c r="W28" i="1"/>
  <c r="W26" i="1"/>
  <c r="W24" i="1"/>
  <c r="X38" i="1"/>
  <c r="X11" i="1"/>
  <c r="K16" i="1"/>
  <c r="T6" i="1"/>
  <c r="K18" i="1"/>
  <c r="R9" i="1"/>
  <c r="O27" i="1"/>
  <c r="S14" i="1"/>
  <c r="O18" i="1"/>
  <c r="O46" i="1"/>
  <c r="J6" i="1"/>
  <c r="O9" i="1"/>
  <c r="O39" i="1"/>
  <c r="L18" i="1"/>
  <c r="K34" i="1"/>
  <c r="S9" i="1"/>
  <c r="O7" i="1"/>
  <c r="W38" i="1"/>
  <c r="S2" i="1"/>
  <c r="P47" i="1"/>
  <c r="X25" i="1"/>
  <c r="S19" i="1"/>
  <c r="W10" i="1"/>
  <c r="M26" i="1"/>
  <c r="I27" i="1"/>
  <c r="P35" i="1"/>
  <c r="I38" i="1"/>
  <c r="J8" i="1"/>
  <c r="T38" i="1"/>
  <c r="X2" i="1"/>
  <c r="R16" i="1"/>
  <c r="I10" i="1"/>
  <c r="H44" i="1"/>
  <c r="W29" i="1"/>
  <c r="P44" i="1"/>
  <c r="O19" i="1"/>
  <c r="S45" i="1"/>
  <c r="P36" i="1"/>
  <c r="K39" i="1"/>
  <c r="K26" i="1"/>
  <c r="S6" i="1"/>
  <c r="J46" i="1"/>
  <c r="H15" i="1"/>
  <c r="S13" i="1"/>
  <c r="P6" i="1"/>
  <c r="H6" i="1"/>
  <c r="N36" i="1"/>
  <c r="H57" i="1"/>
  <c r="W34" i="1"/>
  <c r="X18" i="1"/>
  <c r="P14" i="1"/>
  <c r="O14" i="1"/>
  <c r="L56" i="1"/>
  <c r="N27" i="1"/>
  <c r="P38" i="1"/>
  <c r="W27" i="1"/>
  <c r="P18" i="1"/>
  <c r="W19" i="1"/>
  <c r="L11" i="1"/>
  <c r="O36" i="1"/>
  <c r="H28" i="1"/>
  <c r="J28" i="1"/>
  <c r="P11" i="1"/>
  <c r="H35" i="1"/>
  <c r="M6" i="1"/>
  <c r="L24" i="1"/>
  <c r="P5" i="1"/>
  <c r="X36" i="1"/>
  <c r="M58" i="1"/>
  <c r="I5" i="1"/>
  <c r="N26" i="1"/>
  <c r="M46" i="1"/>
  <c r="P15" i="1"/>
  <c r="W25" i="1"/>
  <c r="S10" i="1"/>
  <c r="K35" i="1"/>
  <c r="L16" i="1"/>
  <c r="I46" i="1"/>
  <c r="N38" i="1"/>
  <c r="P19" i="1"/>
  <c r="T45" i="1"/>
  <c r="I36" i="1"/>
  <c r="K57" i="1"/>
  <c r="L5" i="1"/>
  <c r="H17" i="1"/>
  <c r="R14" i="1"/>
  <c r="P24" i="1"/>
  <c r="J29" i="1"/>
  <c r="K17" i="1"/>
  <c r="P10" i="1"/>
  <c r="I34" i="1"/>
  <c r="R10" i="1"/>
  <c r="H7" i="1"/>
  <c r="T18" i="1"/>
  <c r="N2" i="1"/>
  <c r="H27" i="1"/>
  <c r="M29" i="1"/>
  <c r="K27" i="1"/>
  <c r="J36" i="1"/>
  <c r="J5" i="1"/>
  <c r="L44" i="1"/>
  <c r="I29" i="1"/>
  <c r="K13" i="1"/>
  <c r="J10" i="1"/>
  <c r="H2" i="1"/>
  <c r="I24" i="1"/>
  <c r="O26" i="1"/>
  <c r="X16" i="1"/>
  <c r="X26" i="1"/>
  <c r="W17" i="1"/>
  <c r="R39" i="1"/>
  <c r="M25" i="1"/>
  <c r="W44" i="1"/>
  <c r="N16" i="1"/>
  <c r="N5" i="1"/>
  <c r="X35" i="1"/>
  <c r="H53" i="1"/>
  <c r="W7" i="1"/>
  <c r="J47" i="1"/>
  <c r="H26" i="1"/>
  <c r="N24" i="1"/>
  <c r="L8" i="1"/>
  <c r="H25" i="1"/>
  <c r="M56" i="1"/>
  <c r="S15" i="1"/>
  <c r="H56" i="1"/>
  <c r="J12" i="1"/>
  <c r="N56" i="1"/>
  <c r="S28" i="1"/>
  <c r="M54" i="1"/>
  <c r="I16" i="1"/>
  <c r="N54" i="1"/>
  <c r="T15" i="1"/>
  <c r="O28" i="1"/>
  <c r="J57" i="1"/>
  <c r="H38" i="1"/>
  <c r="J35" i="1"/>
  <c r="J14" i="1"/>
  <c r="P45" i="1"/>
  <c r="I14" i="1"/>
  <c r="I2" i="1"/>
  <c r="J24" i="1"/>
  <c r="W9" i="1"/>
  <c r="K28" i="1"/>
  <c r="I9" i="1"/>
  <c r="M17" i="1"/>
  <c r="T7" i="1"/>
  <c r="P7" i="1"/>
  <c r="I54" i="1"/>
  <c r="O34" i="1"/>
  <c r="J11" i="1"/>
  <c r="R5" i="1"/>
  <c r="N12" i="1"/>
  <c r="J17" i="1"/>
  <c r="P46" i="1"/>
  <c r="H10" i="1"/>
  <c r="L13" i="1"/>
  <c r="L55" i="1"/>
  <c r="W16" i="1"/>
  <c r="T8" i="1"/>
  <c r="K9" i="1"/>
  <c r="T39" i="1"/>
  <c r="L17" i="1"/>
  <c r="T17" i="1"/>
  <c r="N10" i="1"/>
  <c r="P27" i="1"/>
  <c r="N37" i="1"/>
  <c r="S29" i="1"/>
  <c r="H13" i="1"/>
  <c r="O15" i="1"/>
  <c r="K7" i="1"/>
  <c r="X27" i="1"/>
  <c r="T2" i="1"/>
  <c r="K38" i="1"/>
  <c r="M34" i="1"/>
  <c r="S38" i="1"/>
  <c r="T28" i="1"/>
  <c r="M55" i="1"/>
  <c r="I44" i="1"/>
  <c r="X34" i="1"/>
  <c r="J34" i="1"/>
  <c r="L45" i="1"/>
  <c r="L2" i="1"/>
  <c r="P17" i="1"/>
  <c r="T44" i="1"/>
  <c r="M2" i="1"/>
  <c r="O12" i="1"/>
  <c r="T14" i="1"/>
  <c r="L54" i="1"/>
  <c r="L25" i="1"/>
  <c r="I53" i="1"/>
  <c r="M24" i="1"/>
  <c r="J13" i="1"/>
  <c r="X14" i="1"/>
  <c r="X46" i="1"/>
  <c r="O29" i="1"/>
  <c r="P37" i="1"/>
  <c r="I15" i="1"/>
  <c r="N29" i="1"/>
  <c r="K10" i="1"/>
  <c r="X13" i="1"/>
  <c r="P12" i="1"/>
  <c r="P29" i="1"/>
  <c r="H8" i="1"/>
  <c r="L28" i="1"/>
  <c r="K2" i="1"/>
  <c r="T37" i="1"/>
  <c r="W2" i="1"/>
  <c r="S8" i="1"/>
  <c r="R36" i="1"/>
  <c r="N39" i="1"/>
  <c r="I25" i="1"/>
  <c r="I8" i="1"/>
  <c r="S18" i="1"/>
  <c r="N25" i="1"/>
  <c r="L35" i="1"/>
  <c r="M37" i="1"/>
  <c r="T29" i="1"/>
  <c r="M14" i="1"/>
  <c r="H12" i="1"/>
  <c r="L37" i="1"/>
  <c r="J9" i="1"/>
  <c r="R47" i="1"/>
  <c r="H58" i="1"/>
  <c r="J56" i="1"/>
  <c r="K25" i="1"/>
  <c r="K15" i="1"/>
  <c r="I57" i="1"/>
  <c r="N47" i="1"/>
  <c r="O17" i="1"/>
  <c r="M5" i="1"/>
  <c r="T5" i="1"/>
  <c r="H14" i="1"/>
  <c r="K37" i="1"/>
  <c r="O13" i="1"/>
  <c r="I26" i="1"/>
  <c r="W15" i="1"/>
  <c r="M18" i="1"/>
  <c r="R8" i="1"/>
  <c r="O6" i="1"/>
  <c r="K53" i="1"/>
  <c r="T16" i="1"/>
  <c r="R2" i="1"/>
  <c r="M38" i="1"/>
  <c r="L9" i="1"/>
  <c r="N14" i="1"/>
  <c r="M36" i="1"/>
  <c r="S44" i="1"/>
  <c r="R15" i="1"/>
  <c r="M39" i="1"/>
  <c r="O35" i="1"/>
  <c r="O11" i="1"/>
  <c r="T24" i="1"/>
  <c r="W46" i="1"/>
  <c r="O47" i="1"/>
  <c r="R45" i="1"/>
  <c r="K36" i="1"/>
  <c r="N57" i="1"/>
  <c r="X44" i="1"/>
  <c r="O37" i="1"/>
  <c r="O16" i="1"/>
  <c r="I6" i="1"/>
  <c r="H55" i="1"/>
  <c r="M27" i="1"/>
  <c r="K6" i="1"/>
  <c r="T47" i="1"/>
  <c r="J38" i="1"/>
  <c r="S26" i="1"/>
  <c r="O10" i="1"/>
  <c r="I37" i="1"/>
  <c r="J7" i="1"/>
  <c r="P39" i="1"/>
  <c r="M53" i="1"/>
  <c r="X5" i="1"/>
  <c r="M10" i="1"/>
  <c r="J26" i="1"/>
  <c r="O5" i="1"/>
  <c r="M44" i="1"/>
  <c r="S16" i="1"/>
  <c r="S24" i="1"/>
  <c r="W37" i="1"/>
  <c r="M8" i="1"/>
  <c r="I18" i="1"/>
  <c r="I19" i="1"/>
  <c r="N53" i="1"/>
  <c r="H11" i="1"/>
  <c r="S36" i="1"/>
  <c r="T12" i="1"/>
  <c r="L36" i="1"/>
  <c r="R26" i="1"/>
  <c r="H39" i="1"/>
  <c r="S5" i="1"/>
  <c r="N55" i="1"/>
  <c r="T34" i="1"/>
  <c r="K45" i="1"/>
  <c r="K14" i="1"/>
  <c r="T36" i="1"/>
  <c r="M13" i="1"/>
  <c r="L57" i="1"/>
  <c r="N9" i="1"/>
  <c r="J19" i="1"/>
  <c r="I13" i="1"/>
  <c r="N7" i="1"/>
  <c r="R17" i="1"/>
  <c r="R13" i="1"/>
  <c r="N15" i="1"/>
  <c r="S12" i="1"/>
  <c r="J45" i="1"/>
  <c r="X15" i="1"/>
  <c r="H54" i="1"/>
  <c r="I11" i="1"/>
  <c r="K44" i="1"/>
  <c r="I17" i="1"/>
  <c r="J55" i="1"/>
  <c r="N11" i="1"/>
  <c r="K24" i="1"/>
  <c r="S34" i="1"/>
  <c r="K8" i="1"/>
  <c r="I39" i="1"/>
  <c r="L7" i="1"/>
  <c r="S17" i="1"/>
  <c r="N8" i="1"/>
  <c r="L58" i="1"/>
  <c r="H36" i="1"/>
  <c r="M16" i="1"/>
  <c r="K5" i="1"/>
  <c r="N46" i="1"/>
  <c r="P8" i="1"/>
  <c r="O8" i="1"/>
  <c r="K58" i="1"/>
  <c r="P26" i="1"/>
  <c r="K47" i="1"/>
  <c r="R18" i="1"/>
  <c r="H18" i="1"/>
  <c r="N19" i="1"/>
  <c r="P13" i="1"/>
  <c r="O45" i="1"/>
  <c r="X12" i="1"/>
  <c r="M11" i="1"/>
  <c r="R25" i="1"/>
  <c r="L38" i="1"/>
  <c r="J39" i="1"/>
  <c r="T25" i="1"/>
  <c r="R37" i="1"/>
  <c r="P28" i="1"/>
  <c r="M9" i="1"/>
  <c r="S35" i="1"/>
  <c r="R29" i="1"/>
  <c r="W8" i="1"/>
  <c r="J25" i="1"/>
  <c r="S37" i="1"/>
  <c r="R35" i="1"/>
  <c r="T46" i="1"/>
  <c r="M7" i="1"/>
  <c r="I56" i="1"/>
  <c r="X39" i="1"/>
  <c r="W11" i="1"/>
  <c r="P34" i="1"/>
  <c r="T26" i="1"/>
  <c r="J53" i="1"/>
  <c r="X6" i="1"/>
  <c r="W35" i="1"/>
  <c r="N6" i="1"/>
  <c r="S25" i="1"/>
  <c r="L12" i="1"/>
  <c r="W5" i="1"/>
  <c r="L6" i="1"/>
  <c r="N28" i="1"/>
  <c r="L26" i="1"/>
  <c r="H37" i="1"/>
  <c r="I28" i="1"/>
  <c r="S11" i="1"/>
  <c r="H45" i="1"/>
  <c r="J16" i="1"/>
  <c r="J58" i="1"/>
  <c r="L46" i="1"/>
  <c r="N13" i="1"/>
  <c r="K29" i="1"/>
  <c r="M35" i="1"/>
  <c r="W14" i="1"/>
  <c r="I47" i="1"/>
  <c r="R46" i="1"/>
  <c r="W39" i="1"/>
  <c r="W13" i="1"/>
  <c r="H24" i="1"/>
  <c r="J2" i="1"/>
  <c r="U37" i="1" l="1"/>
  <c r="V37" i="1"/>
  <c r="K50" i="1"/>
  <c r="K49" i="1"/>
  <c r="V46" i="1"/>
  <c r="U46" i="1"/>
  <c r="Q45" i="1"/>
  <c r="T20" i="1"/>
  <c r="T21" i="1"/>
  <c r="Q25" i="1"/>
  <c r="U29" i="1"/>
  <c r="V29" i="1"/>
  <c r="U45" i="1"/>
  <c r="V45" i="1"/>
  <c r="V27" i="1"/>
  <c r="U27" i="1"/>
  <c r="Q7" i="1"/>
  <c r="V44" i="1"/>
  <c r="U44" i="1"/>
  <c r="J21" i="1"/>
  <c r="J20" i="1"/>
  <c r="V39" i="1"/>
  <c r="U39" i="1"/>
  <c r="U36" i="1"/>
  <c r="V36" i="1"/>
  <c r="J50" i="1"/>
  <c r="J49" i="1"/>
  <c r="Q10" i="1"/>
  <c r="Q12" i="1"/>
  <c r="S40" i="1"/>
  <c r="S41" i="1"/>
  <c r="Q37" i="1"/>
  <c r="U19" i="1"/>
  <c r="V19" i="1"/>
  <c r="V28" i="1"/>
  <c r="U28" i="1"/>
  <c r="U9" i="1"/>
  <c r="V9" i="1"/>
  <c r="U15" i="1"/>
  <c r="V15" i="1"/>
  <c r="V17" i="1"/>
  <c r="U17" i="1"/>
  <c r="V16" i="1"/>
  <c r="U16" i="1"/>
  <c r="Q17" i="1"/>
  <c r="S30" i="1"/>
  <c r="S31" i="1"/>
  <c r="V26" i="1"/>
  <c r="U26" i="1"/>
  <c r="Q26" i="1"/>
  <c r="U5" i="1"/>
  <c r="V5" i="1"/>
  <c r="K40" i="1"/>
  <c r="K41" i="1"/>
  <c r="Q38" i="1"/>
  <c r="Q47" i="1"/>
  <c r="T49" i="1"/>
  <c r="T50" i="1"/>
  <c r="U7" i="1"/>
  <c r="V7" i="1"/>
  <c r="L41" i="1"/>
  <c r="L40" i="1"/>
  <c r="Q13" i="1"/>
  <c r="Q24" i="1"/>
  <c r="Q2" i="1"/>
  <c r="L50" i="1"/>
  <c r="L49" i="1"/>
  <c r="V24" i="1"/>
  <c r="U24" i="1"/>
  <c r="Q18" i="1"/>
  <c r="S50" i="1"/>
  <c r="S49" i="1"/>
  <c r="V18" i="1"/>
  <c r="U18" i="1"/>
  <c r="Q29" i="1"/>
  <c r="L30" i="1"/>
  <c r="L31" i="1"/>
  <c r="V2" i="1"/>
  <c r="U2" i="1"/>
  <c r="Q39" i="1"/>
  <c r="Q36" i="1"/>
  <c r="T40" i="1"/>
  <c r="T41" i="1"/>
  <c r="U8" i="1"/>
  <c r="V8" i="1"/>
  <c r="K21" i="1"/>
  <c r="K20" i="1"/>
  <c r="Q6" i="1"/>
  <c r="V47" i="1"/>
  <c r="U47" i="1"/>
  <c r="Q5" i="1"/>
  <c r="T30" i="1"/>
  <c r="T31" i="1"/>
  <c r="Q15" i="1"/>
  <c r="Q27" i="1"/>
  <c r="Q19" i="1"/>
  <c r="Q9" i="1"/>
  <c r="V14" i="1"/>
  <c r="U14" i="1"/>
  <c r="Q44" i="1"/>
  <c r="U6" i="1"/>
  <c r="V6" i="1"/>
  <c r="Q14" i="1"/>
  <c r="Q8" i="1"/>
  <c r="S20" i="1"/>
  <c r="S21" i="1"/>
  <c r="V38" i="1"/>
  <c r="U38" i="1"/>
  <c r="Q11" i="1"/>
  <c r="V10" i="1"/>
  <c r="U10" i="1"/>
  <c r="Q34" i="1"/>
  <c r="V13" i="1"/>
  <c r="U13" i="1"/>
  <c r="K30" i="1"/>
  <c r="K31" i="1"/>
  <c r="U34" i="1"/>
  <c r="V34" i="1"/>
  <c r="V25" i="1"/>
  <c r="U25" i="1"/>
  <c r="L20" i="1"/>
  <c r="L21" i="1"/>
  <c r="Q28" i="1"/>
  <c r="V12" i="1"/>
  <c r="U12" i="1"/>
  <c r="Q35" i="1"/>
  <c r="J31" i="1"/>
  <c r="J30" i="1"/>
  <c r="Q16" i="1"/>
  <c r="V11" i="1"/>
  <c r="U11" i="1"/>
  <c r="J40" i="1"/>
  <c r="J41" i="1"/>
  <c r="V35" i="1"/>
  <c r="U35" i="1"/>
  <c r="Q46" i="1"/>
  <c r="Q20" i="1" l="1"/>
  <c r="Q49" i="1"/>
  <c r="V30" i="1"/>
  <c r="V20" i="1"/>
  <c r="U40" i="1"/>
  <c r="U20" i="1"/>
  <c r="U30" i="1"/>
  <c r="Q40" i="1"/>
  <c r="U49" i="1"/>
  <c r="V49" i="1"/>
  <c r="V40" i="1"/>
  <c r="Q30" i="1"/>
</calcChain>
</file>

<file path=xl/sharedStrings.xml><?xml version="1.0" encoding="utf-8"?>
<sst xmlns="http://schemas.openxmlformats.org/spreadsheetml/2006/main" count="72" uniqueCount="66">
  <si>
    <t>Net Change</t>
  </si>
  <si>
    <t>% Change</t>
  </si>
  <si>
    <t>MTD % Change</t>
  </si>
  <si>
    <t>YTD % Change</t>
  </si>
  <si>
    <t>52Wk High</t>
  </si>
  <si>
    <t>52Wk Low</t>
  </si>
  <si>
    <t>Volume</t>
  </si>
  <si>
    <t>Vol Avg 3Mo</t>
  </si>
  <si>
    <t>Market Cap (Total Common)</t>
  </si>
  <si>
    <t>EPS / Current FY</t>
  </si>
  <si>
    <t>EPS / Next FY</t>
  </si>
  <si>
    <t>Price to Book</t>
  </si>
  <si>
    <t>Dividend Yield</t>
  </si>
  <si>
    <t>FHN</t>
  </si>
  <si>
    <t>Last</t>
  </si>
  <si>
    <t>P/E CFY</t>
  </si>
  <si>
    <t>P/E NFY</t>
  </si>
  <si>
    <t>% 3 MO Vol</t>
  </si>
  <si>
    <t>CFG</t>
  </si>
  <si>
    <t>KEY</t>
  </si>
  <si>
    <t>PNC</t>
  </si>
  <si>
    <t>USB</t>
  </si>
  <si>
    <t>TFC</t>
  </si>
  <si>
    <t>Average</t>
  </si>
  <si>
    <t>Median</t>
  </si>
  <si>
    <t>LARGE CAP</t>
  </si>
  <si>
    <t>BK</t>
  </si>
  <si>
    <t>STT</t>
  </si>
  <si>
    <t>GS</t>
  </si>
  <si>
    <t>MS</t>
  </si>
  <si>
    <t>MEGA CAP</t>
  </si>
  <si>
    <t>BAC</t>
  </si>
  <si>
    <t>C</t>
  </si>
  <si>
    <t>JPM</t>
  </si>
  <si>
    <t>WFC</t>
  </si>
  <si>
    <t>OTHER FINANCIAL</t>
  </si>
  <si>
    <t>DFS</t>
  </si>
  <si>
    <t>SYF</t>
  </si>
  <si>
    <t>US MARKETS</t>
  </si>
  <si>
    <t>$SPX</t>
  </si>
  <si>
    <t>$COMPQ</t>
  </si>
  <si>
    <t>$INDU</t>
  </si>
  <si>
    <t>XLF</t>
  </si>
  <si>
    <t>KBE</t>
  </si>
  <si>
    <t>$BKX</t>
  </si>
  <si>
    <t>AXP</t>
  </si>
  <si>
    <t>FRC</t>
  </si>
  <si>
    <t>PEERS</t>
  </si>
  <si>
    <t>Bank &amp; Financials Template</t>
  </si>
  <si>
    <t>Prepared by Andrew Bjorkman</t>
  </si>
  <si>
    <t>Instructions</t>
  </si>
  <si>
    <t>ICE</t>
  </si>
  <si>
    <t>SPGI</t>
  </si>
  <si>
    <t>WAL</t>
  </si>
  <si>
    <t>PB</t>
  </si>
  <si>
    <t>CFR</t>
  </si>
  <si>
    <t>NYCB</t>
  </si>
  <si>
    <t>WBS</t>
  </si>
  <si>
    <t>FNB</t>
  </si>
  <si>
    <t>BOH</t>
  </si>
  <si>
    <t>ASB</t>
  </si>
  <si>
    <t>SFBS</t>
  </si>
  <si>
    <t>AX</t>
  </si>
  <si>
    <t>SI</t>
  </si>
  <si>
    <t>CADE</t>
  </si>
  <si>
    <t>Enter or replace tickers in Column G to update all the trading and fundamental information in columns H-X.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</si>
</sst>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.#,,,&quot;B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1444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/>
    <xf numFmtId="10" fontId="4" fillId="0" borderId="0" xfId="0" applyNumberFormat="1" applyFont="1"/>
    <xf numFmtId="3" fontId="4" fillId="0" borderId="0" xfId="0" applyNumberFormat="1" applyFont="1"/>
    <xf numFmtId="9" fontId="4" fillId="0" borderId="0" xfId="2" applyFont="1"/>
    <xf numFmtId="2" fontId="4" fillId="0" borderId="0" xfId="0" applyNumberFormat="1" applyFont="1"/>
    <xf numFmtId="164" fontId="4" fillId="0" borderId="0" xfId="0" applyNumberFormat="1" applyFont="1"/>
    <xf numFmtId="43" fontId="4" fillId="0" borderId="0" xfId="1" applyFont="1"/>
    <xf numFmtId="0" fontId="6" fillId="0" borderId="0" xfId="0" applyFont="1" applyAlignment="1">
      <alignment horizontal="right"/>
    </xf>
    <xf numFmtId="9" fontId="4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/>
    <xf numFmtId="2" fontId="4" fillId="0" borderId="0" xfId="1" applyNumberFormat="1" applyFont="1"/>
    <xf numFmtId="0" fontId="1" fillId="0" borderId="0" xfId="3" applyFill="1"/>
    <xf numFmtId="0" fontId="8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left"/>
    </xf>
    <xf numFmtId="1" fontId="9" fillId="2" borderId="0" xfId="0" applyNumberFormat="1" applyFont="1" applyFill="1" applyAlignment="1">
      <alignment horizontal="left"/>
    </xf>
    <xf numFmtId="0" fontId="1" fillId="3" borderId="0" xfId="3" applyFill="1"/>
    <xf numFmtId="0" fontId="7" fillId="3" borderId="0" xfId="3" applyFont="1" applyFill="1" applyAlignment="1">
      <alignment horizontal="left"/>
    </xf>
    <xf numFmtId="0" fontId="2" fillId="3" borderId="0" xfId="0" applyFont="1" applyFill="1" applyAlignment="1">
      <alignment wrapText="1"/>
    </xf>
    <xf numFmtId="0" fontId="5" fillId="3" borderId="0" xfId="0" applyFont="1" applyFill="1"/>
    <xf numFmtId="2" fontId="5" fillId="3" borderId="0" xfId="0" applyNumberFormat="1" applyFont="1" applyFill="1"/>
    <xf numFmtId="165" fontId="5" fillId="3" borderId="0" xfId="0" applyNumberFormat="1" applyFont="1" applyFill="1"/>
    <xf numFmtId="0" fontId="1" fillId="4" borderId="0" xfId="3" applyFill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63F71323-630C-4FA5-BDE7-4F48B47085C3}"/>
    <cellStyle name="Percent" xfId="2" builtinId="5"/>
  </cellStyles>
  <dxfs count="9">
    <dxf>
      <font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14445"/>
      <color rgb="FF1D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ice.xl">
      <tp>
        <v>-2.3290999999999999E-2</v>
        <stp/>
        <stp>BAC</stp>
        <stp>% Change</stp>
        <tr r="J34" s="1"/>
      </tp>
      <tp>
        <v>-2.8613E-2</v>
        <stp/>
        <stp>WAL</stp>
        <stp>% Change</stp>
        <tr r="J8" s="1"/>
      </tp>
      <tp>
        <v>12344713050</v>
        <stp/>
        <stp>FHN</stp>
        <stp>Market Cap (Total Common)</stp>
        <tr r="R7" s="1"/>
      </tp>
      <tp>
        <v>-2.7171000000000001E-2</v>
        <stp/>
        <stp>ICE</stp>
        <stp>% Change</stp>
        <tr r="J2" s="1"/>
      </tp>
      <tp>
        <v>27.17</v>
        <stp/>
        <stp>KEY</stp>
        <stp>52Wk High</stp>
        <tr r="M5" s="1"/>
      </tp>
      <tp>
        <v>348125384700</v>
        <stp/>
        <stp>JPM</stp>
        <stp>Market Cap (Total Common)</stp>
        <tr r="R36" s="1"/>
      </tp>
      <tp>
        <v>-1.7926000000000001E-2</v>
        <stp/>
        <stp>KBE</stp>
        <stp>% Change</stp>
        <tr r="J58" s="1"/>
      </tp>
      <tp>
        <v>-1.9446999999999999E-2</v>
        <stp/>
        <stp>WBS</stp>
        <stp>% Change</stp>
        <tr r="J12" s="1"/>
      </tp>
      <tp>
        <v>2678651</v>
        <stp/>
        <stp>STT</stp>
        <stp>PRD_Volume90</stp>
        <tr r="P26" s="1"/>
      </tp>
      <tp>
        <v>0</v>
        <stp/>
        <stp>AX</stp>
        <stp>Dividend Yield</stp>
        <tr r="X17" s="1"/>
      </tp>
      <tp>
        <v>3.380925</v>
        <stp/>
        <stp>BK</stp>
        <stp>Dividend Yield</stp>
        <tr r="X24" s="1"/>
      </tp>
      <tp>
        <v>0</v>
        <stp/>
        <stp>GS</stp>
        <stp>Dividend Yield</stp>
        <tr r="X38" s="1"/>
      </tp>
      <tp>
        <v>3.4383319999999999</v>
        <stp/>
        <stp>MS</stp>
        <stp>Dividend Yield</stp>
        <tr r="X39" s="1"/>
      </tp>
      <tp>
        <v>2.7065709999999998</v>
        <stp/>
        <stp>PB</stp>
        <stp>Dividend Yield</stp>
        <tr r="X9" s="1"/>
      </tp>
      <tp>
        <v>0</v>
        <stp/>
        <stp>SI</stp>
        <stp>Dividend Yield</stp>
        <tr r="X18" s="1"/>
      </tp>
      <tp>
        <v>9024596600</v>
        <stp/>
        <stp>WAL</stp>
        <stp>Market Cap (Total Common)</stp>
        <tr r="R8" s="1"/>
      </tp>
      <tp>
        <v>-2.0621E-2</v>
        <stp/>
        <stp>KEY</stp>
        <stp>% Change</stp>
        <tr r="J5" s="1"/>
      </tp>
      <tp>
        <v>7049244</v>
        <stp/>
        <stp>USB</stp>
        <stp>PRD_Volume90</stp>
        <tr r="P29" s="1"/>
      </tp>
      <tp>
        <v>1392077</v>
        <stp/>
        <stp>ASB</stp>
        <stp>PRD_Volume90</stp>
        <tr r="P15" s="1"/>
      </tp>
      <tp>
        <v>8172162</v>
        <stp/>
        <stp>MS</stp>
        <stp>PRD_Volume90</stp>
        <tr r="P39" s="1"/>
      </tp>
      <tp>
        <v>12718.7372</v>
        <stp/>
        <stp>$COMPQ</stp>
        <stp>Last</stp>
        <tr r="H55" s="1"/>
      </tp>
      <tp>
        <v>1117561</v>
        <stp/>
        <stp>FRC</stp>
        <stp>PRD_Volume90</stp>
        <tr r="P25" s="1"/>
      </tp>
      <tp>
        <v>-1.8464999999999999E-2</v>
        <stp/>
        <stp>TFC</stp>
        <stp>% Change</stp>
        <tr r="J28" s="1"/>
      </tp>
      <tp>
        <v>-1.9505999999999999E-2</v>
        <stp/>
        <stp>WFC</stp>
        <stp>% Change</stp>
        <tr r="J37" s="1"/>
      </tp>
      <tp>
        <v>-1.9123999999999999E-2</v>
        <stp/>
        <stp>CFG</stp>
        <stp>% Change</stp>
        <tr r="J6" s="1"/>
      </tp>
      <tp>
        <v>-1.4244E-2</v>
        <stp/>
        <stp>DFS</stp>
        <stp>% Change</stp>
        <tr r="J45" s="1"/>
      </tp>
      <tp>
        <v>-1.1044999999999999E-2</v>
        <stp/>
        <stp>CFR</stp>
        <stp>% Change</stp>
        <tr r="J10" s="1"/>
      </tp>
      <tp>
        <v>13420019</v>
        <stp/>
        <stp>JPM</stp>
        <stp>PRD_Volume90</stp>
        <tr r="P36" s="1"/>
      </tp>
      <tp>
        <v>4.67</v>
        <stp/>
        <stp>SFBS</stp>
        <stp>EPSCFy</stp>
        <tr r="S16" s="1"/>
      </tp>
      <tp>
        <v>3360889392</v>
        <stp/>
        <stp>BOH</stp>
        <stp>Market Cap (Total Common)</stp>
        <tr r="R14" s="1"/>
      </tp>
      <tp>
        <v>11.547214</v>
        <stp/>
        <stp>SPGI</stp>
        <stp>EPSCFy</stp>
        <tr r="S47" s="1"/>
      </tp>
      <tp>
        <v>33794.79</v>
        <stp/>
        <stp>$INDU</stp>
        <stp>Last</stp>
        <tr r="H54" s="1"/>
      </tp>
      <tp>
        <v>133.78</v>
        <stp/>
        <stp>DFS</stp>
        <stp>52Wk High</stp>
        <tr r="M45" s="1"/>
      </tp>
      <tp>
        <v>65</v>
        <stp/>
        <stp>WBS</stp>
        <stp>52Wk High</stp>
        <tr r="M12" s="1"/>
      </tp>
      <tp>
        <v>350226</v>
        <stp/>
        <stp>AX</stp>
        <stp>PRD_Volume90</stp>
        <tr r="P17" s="1"/>
      </tp>
      <tp>
        <v>19320164139.999996</v>
        <stp/>
        <stp>CFG</stp>
        <stp>Market Cap (Total Common)</stp>
        <tr r="R6" s="1"/>
      </tp>
      <tp>
        <v>-4.5430000000000002E-3</v>
        <stp/>
        <stp>FHN</stp>
        <stp>% Change</stp>
        <tr r="J7" s="1"/>
      </tp>
      <tp>
        <v>147.38999999999999</v>
        <stp/>
        <stp>CFR</stp>
        <stp>52Wk High</stp>
        <tr r="M10" s="1"/>
      </tp>
      <tp>
        <v>16507472135</v>
        <stp/>
        <stp>SYF</stp>
        <stp>Market Cap (Total Common)</stp>
        <tr r="R46" s="1"/>
      </tp>
      <tp>
        <v>61184658480</v>
        <stp/>
        <stp>ICE</stp>
        <stp>Market Cap (Total Common)</stp>
        <tr r="R2" s="1"/>
      </tp>
      <tp>
        <v>199.55</v>
        <stp/>
        <stp>AXP</stp>
        <stp>52Wk High</stp>
        <tr r="M44" s="1"/>
      </tp>
      <tp>
        <v>4273040</v>
        <stp/>
        <stp>BK</stp>
        <stp>PRD_Volume90</stp>
        <tr r="P24" s="1"/>
      </tp>
      <tp>
        <v>29407297205.000004</v>
        <stp/>
        <stp>FRC</stp>
        <stp>Market Cap (Total Common)</stp>
        <tr r="R25" s="1"/>
      </tp>
      <tp>
        <v>284728729400</v>
        <stp/>
        <stp>BAC</stp>
        <stp>Market Cap (Total Common)</stp>
        <tr r="R34" s="1"/>
      </tp>
      <tp>
        <v>66982695000.000008</v>
        <stp/>
        <stp>TFC</stp>
        <stp>Market Cap (Total Common)</stp>
        <tr r="R28" s="1"/>
      </tp>
      <tp>
        <v>171597582000.00003</v>
        <stp/>
        <stp>WFC</stp>
        <stp>Market Cap (Total Common)</stp>
        <tr r="R37" s="1"/>
      </tp>
      <tp>
        <v>69967154400</v>
        <stp/>
        <stp>PNC</stp>
        <stp>Market Cap (Total Common)</stp>
        <tr r="R27" s="1"/>
      </tp>
      <tp>
        <v>-5.0620999999999999E-2</v>
        <stp/>
        <stp>SI</stp>
        <stp>% Change</stp>
        <tr r="J18" s="1"/>
      </tp>
      <tp>
        <v>-1.8783000000000001E-2</v>
        <stp/>
        <stp>XLF</stp>
        <stp>% Change</stp>
        <tr r="J57" s="1"/>
      </tp>
      <tp>
        <v>-0.65</v>
        <stp/>
        <stp>PB</stp>
        <stp>Change</stp>
        <tr r="I9" s="1"/>
      </tp>
      <tp>
        <v>-5.01</v>
        <stp/>
        <stp>SI</stp>
        <stp>Change</stp>
        <tr r="I18" s="1"/>
      </tp>
      <tp>
        <v>-1.57</v>
        <stp/>
        <stp>MS</stp>
        <stp>Change</stp>
        <tr r="I39" s="1"/>
      </tp>
      <tp>
        <v>-6.3</v>
        <stp/>
        <stp>GS</stp>
        <stp>Change</stp>
        <tr r="I38" s="1"/>
      </tp>
      <tp>
        <v>-0.73</v>
        <stp/>
        <stp>AX</stp>
        <stp>Change</stp>
        <tr r="I17" s="1"/>
      </tp>
      <tp>
        <v>-0.88500000000000001</v>
        <stp/>
        <stp>BK</stp>
        <stp>Change</stp>
        <tr r="I24" s="1"/>
      </tp>
      <tp>
        <v>4457854560</v>
        <stp/>
        <stp>FNB</stp>
        <stp>Market Cap (Total Common)</stp>
        <tr r="R13" s="1"/>
      </tp>
      <tp>
        <v>3242078850</v>
        <stp/>
        <stp>ASB</stp>
        <stp>Market Cap (Total Common)</stp>
        <tr r="R15" s="1"/>
      </tp>
      <tp>
        <v>72038043300</v>
        <stp/>
        <stp>USB</stp>
        <stp>Market Cap (Total Common)</stp>
        <tr r="R29" s="1"/>
      </tp>
      <tp>
        <v>-8.652E-3</v>
        <stp/>
        <stp>BOH</stp>
        <stp>% Change</stp>
        <tr r="J14" s="1"/>
      </tp>
      <tp>
        <v>6299549</v>
        <stp/>
        <stp>SYF</stp>
        <stp>PRD_Volume90</stp>
        <tr r="P46" s="1"/>
      </tp>
      <tp>
        <v>2538549</v>
        <stp/>
        <stp>GS</stp>
        <stp>PRD_Volume90</stp>
        <tr r="P38" s="1"/>
      </tp>
      <tp>
        <v>-1.6715000000000001E-2</v>
        <stp/>
        <stp>PNC</stp>
        <stp>% Change</stp>
        <tr r="J27" s="1"/>
      </tp>
      <tp>
        <v>-1.5492000000000001E-2</v>
        <stp/>
        <stp>FNB</stp>
        <stp>% Change</stp>
        <tr r="J13" s="1"/>
      </tp>
      <tp>
        <v>3386911</v>
        <stp/>
        <stp>AXP</stp>
        <stp>PRD_Volume90</stp>
        <tr r="P44" s="1"/>
      </tp>
      <tp>
        <v>104.87</v>
        <stp/>
        <stp>STT</stp>
        <stp>52Wk High</stp>
        <tr r="M26" s="1"/>
      </tp>
      <tp>
        <v>-8.3870000000000004E-3</v>
        <stp/>
        <stp>PB</stp>
        <stp>% Change</stp>
        <tr r="J9" s="1"/>
      </tp>
      <tp>
        <v>-2.4087000000000001E-2</v>
        <stp/>
        <stp>JPM</stp>
        <stp>% Change</stp>
        <tr r="J36" s="1"/>
      </tp>
      <tp>
        <v>344192</v>
        <stp/>
        <stp>CFR</stp>
        <stp>PRD_Volume90</stp>
        <tr r="P10" s="1"/>
      </tp>
      <tp>
        <v>1850952</v>
        <stp/>
        <stp>DFS</stp>
        <stp>PRD_Volume90</stp>
        <tr r="P45" s="1"/>
      </tp>
      <tp>
        <v>5293845</v>
        <stp/>
        <stp>CFG</stp>
        <stp>PRD_Volume90</stp>
        <tr r="P6" s="1"/>
      </tp>
      <tp>
        <v>22033583</v>
        <stp/>
        <stp>WFC</stp>
        <stp>PRD_Volume90</stp>
        <tr r="P37" s="1"/>
      </tp>
      <tp>
        <v>6871764</v>
        <stp/>
        <stp>TFC</stp>
        <stp>PRD_Volume90</stp>
        <tr r="P28" s="1"/>
      </tp>
      <tp>
        <v>-1.0711999999999999E-2</v>
        <stp/>
        <stp>USB</stp>
        <stp>% Change</stp>
        <tr r="J29" s="1"/>
      </tp>
      <tp>
        <v>-1.3717E-2</v>
        <stp/>
        <stp>ASB</stp>
        <stp>% Change</stp>
        <tr r="J15" s="1"/>
      </tp>
      <tp>
        <v>10240961</v>
        <stp/>
        <stp>KEY</stp>
        <stp>PRD_Volume90</stp>
        <tr r="P5" s="1"/>
      </tp>
      <tp>
        <v>-1.7114999999999998E-2</v>
        <stp/>
        <stp>MS</stp>
        <stp>% Change</stp>
        <tr r="J39" s="1"/>
      </tp>
      <tp>
        <v>-1.3762999999999999E-2</v>
        <stp/>
        <stp>FRC</stp>
        <stp>% Change</stp>
        <tr r="J25" s="1"/>
      </tp>
      <tp>
        <v>92.38</v>
        <stp/>
        <stp>BOH</stp>
        <stp>52Wk High</stp>
        <tr r="M14" s="1"/>
      </tp>
      <tp>
        <v>3207774</v>
        <stp/>
        <stp>ICE</stp>
        <stp>PRD_Volume90</stp>
        <tr r="P2" s="1"/>
      </tp>
      <tp>
        <v>-2.8167000000000001E-2</v>
        <stp/>
        <stp>STT</stp>
        <stp>% Change</stp>
        <tr r="J26" s="1"/>
      </tp>
      <tp>
        <v>1039926</v>
        <stp/>
        <stp>WBS</stp>
        <stp>PRD_Volume90</stp>
        <tr r="P12" s="1"/>
      </tp>
      <tp>
        <v>24.24</v>
        <stp/>
        <stp>FHN</stp>
        <stp>52Wk High</stp>
        <tr r="M7" s="1"/>
      </tp>
      <tp>
        <v>1.780735</v>
        <stp/>
        <stp>MS</stp>
        <stp>PtoBook</stp>
        <tr r="W39" s="1"/>
      </tp>
      <tp>
        <v>1.222766</v>
        <stp/>
        <stp>BK</stp>
        <stp>PtoBook</stp>
        <tr r="W24" s="1"/>
      </tp>
      <tp>
        <v>1.3043670000000001</v>
        <stp/>
        <stp>AX</stp>
        <stp>PtoBook</stp>
        <tr r="W17" s="1"/>
      </tp>
      <tp>
        <v>1.2860769999999999</v>
        <stp/>
        <stp>GS</stp>
        <stp>PtoBook</stp>
        <tr r="W38" s="1"/>
      </tp>
      <tp>
        <v>2.8006150000000001</v>
        <stp/>
        <stp>SI</stp>
        <stp>PtoBook</stp>
        <tr r="W18" s="1"/>
      </tp>
      <tp>
        <v>1.036826</v>
        <stp/>
        <stp>PB</stp>
        <stp>PtoBook</stp>
        <tr r="W9" s="1"/>
      </tp>
      <tp>
        <v>353108</v>
        <stp/>
        <stp>SI</stp>
        <stp>Volume</stp>
        <tr r="O18" s="1"/>
      </tp>
      <tp>
        <v>152064</v>
        <stp/>
        <stp>PB</stp>
        <stp>Volume</stp>
        <tr r="O9" s="1"/>
      </tp>
      <tp>
        <v>3057372</v>
        <stp/>
        <stp>MS</stp>
        <stp>Volume</stp>
        <tr r="O39" s="1"/>
      </tp>
      <tp>
        <v>1260512</v>
        <stp/>
        <stp>BK</stp>
        <stp>Volume</stp>
        <tr r="O24" s="1"/>
      </tp>
      <tp>
        <v>142376</v>
        <stp/>
        <stp>AX</stp>
        <stp>Volume</stp>
        <tr r="O17" s="1"/>
      </tp>
      <tp>
        <v>779218</v>
        <stp/>
        <stp>GS</stp>
        <stp>Volume</stp>
        <tr r="O38" s="1"/>
      </tp>
      <tp>
        <v>172.96</v>
        <stp/>
        <stp>JPM</stp>
        <stp>52Wk High</stp>
        <tr r="M36" s="1"/>
      </tp>
      <tp>
        <v>45805049</v>
        <stp/>
        <stp>BAC</stp>
        <stp>PRD_Volume90</stp>
        <tr r="P34" s="1"/>
      </tp>
      <tp>
        <v>708271</v>
        <stp/>
        <stp>WAL</stp>
        <stp>PRD_Volume90</stp>
        <tr r="P8" s="1"/>
      </tp>
      <tp>
        <v>17939695864.999996</v>
        <stp/>
        <stp>KEY</stp>
        <stp>Market Cap (Total Common)</stp>
        <tr r="R5" s="1"/>
      </tp>
      <tp>
        <v>124.93</v>
        <stp/>
        <stp>WAL</stp>
        <stp>52Wk High</stp>
        <tr r="M8" s="1"/>
      </tp>
      <tp>
        <v>38.456620000000001</v>
        <stp/>
        <stp>GS</stp>
        <stp>EPSNxFy</stp>
        <tr r="T38" s="1"/>
      </tp>
      <tp>
        <v>4.7845319999999996</v>
        <stp/>
        <stp>BK</stp>
        <stp>EPSNxFy</stp>
        <tr r="T24" s="1"/>
      </tp>
      <tp>
        <v>4.5442859999999996</v>
        <stp/>
        <stp>AX</stp>
        <stp>EPSNxFy</stp>
        <tr r="T17" s="1"/>
      </tp>
      <tp>
        <v>7.8477399999999999</v>
        <stp/>
        <stp>MS</stp>
        <stp>EPSNxFy</stp>
        <tr r="T39" s="1"/>
      </tp>
      <tp>
        <v>2.718</v>
        <stp/>
        <stp>CADE</stp>
        <stp>EPSCFy</stp>
        <tr r="S19" s="1"/>
      </tp>
      <tp>
        <v>8.2070450000000008</v>
        <stp/>
        <stp>SI</stp>
        <stp>EPSNxFy</stp>
        <tr r="T18" s="1"/>
      </tp>
      <tp>
        <v>6.1679069999999996</v>
        <stp/>
        <stp>PB</stp>
        <stp>EPSNxFy</stp>
        <tr r="T9" s="1"/>
      </tp>
      <tp>
        <v>29653.29</v>
        <stp/>
        <stp>$INDU</stp>
        <stp>52Wk Low</stp>
        <tr r="N54" s="1"/>
      </tp>
      <tp>
        <v>-3.1241000000000001E-2</v>
        <stp/>
        <stp>SYF</stp>
        <stp>% Change</stp>
        <tr r="J46" s="1"/>
      </tp>
      <tp>
        <v>222.86</v>
        <stp/>
        <stp>FRC</stp>
        <stp>52Wk High</stp>
        <tr r="M25" s="1"/>
      </tp>
      <tp>
        <v>50.11</v>
        <stp/>
        <stp>BAC</stp>
        <stp>52Wk High</stp>
        <tr r="M34" s="1"/>
      </tp>
      <tp>
        <v>68.95</v>
        <stp/>
        <stp>TFC</stp>
        <stp>52Wk High</stp>
        <tr r="M28" s="1"/>
      </tp>
      <tp>
        <v>60.3</v>
        <stp/>
        <stp>WFC</stp>
        <stp>52Wk High</stp>
        <tr r="M37" s="1"/>
      </tp>
      <tp>
        <v>228.14250000000001</v>
        <stp/>
        <stp>PNC</stp>
        <stp>52Wk High</stp>
        <tr r="M27" s="1"/>
      </tp>
      <tp>
        <v>202196</v>
        <stp/>
        <stp>BOH</stp>
        <stp>PRD_Volume90</stp>
        <tr r="P14" s="1"/>
      </tp>
      <tp>
        <v>-1.7770999999999999E-2</v>
        <stp/>
        <stp>GS</stp>
        <stp>% Change</stp>
        <tr r="J38" s="1"/>
      </tp>
      <tp>
        <v>-1.2451E-2</v>
        <stp/>
        <stp>AXP</stp>
        <stp>% Change</stp>
        <tr r="J44" s="1"/>
      </tp>
      <tp>
        <v>14.11</v>
        <stp/>
        <stp>FNB</stp>
        <stp>52Wk High</stp>
        <tr r="M13" s="1"/>
      </tp>
      <tp>
        <v>25.78</v>
        <stp/>
        <stp>ASB</stp>
        <stp>52Wk High</stp>
        <tr r="M15" s="1"/>
      </tp>
      <tp>
        <v>63.57</v>
        <stp/>
        <stp>USB</stp>
        <stp>52Wk High</stp>
        <tr r="M29" s="1"/>
      </tp>
      <tp>
        <v>2304828</v>
        <stp/>
        <stp>FNB</stp>
        <stp>PRD_Volume90</stp>
        <tr r="P13" s="1"/>
      </tp>
      <tp>
        <v>2070007</v>
        <stp/>
        <stp>PNC</stp>
        <stp>PRD_Volume90</stp>
        <tr r="P27" s="1"/>
      </tp>
      <tp>
        <v>566913</v>
        <stp/>
        <stp>PB</stp>
        <stp>PRD_Volume90</stp>
        <tr r="P9" s="1"/>
      </tp>
      <tp>
        <v>1.3321810000000001</v>
        <stp/>
        <stp>NYCB</stp>
        <stp>EPSCFy</stp>
        <tr r="S11" s="1"/>
      </tp>
      <tp>
        <v>1169421</v>
        <stp/>
        <stp>SI</stp>
        <stp>PRD_Volume90</stp>
        <tr r="P18" s="1"/>
      </tp>
      <tp>
        <v>10565.1351</v>
        <stp/>
        <stp>$COMPQ</stp>
        <stp>52Wk Low</stp>
        <tr r="N55" s="1"/>
      </tp>
      <tp>
        <v>26509006090.000004</v>
        <stp/>
        <stp>STT</stp>
        <stp>Market Cap (Total Common)</stp>
        <tr r="R26" s="1"/>
      </tp>
      <tp>
        <v>57</v>
        <stp/>
        <stp>CFG</stp>
        <stp>52Wk High</stp>
        <tr r="M6" s="1"/>
      </tp>
      <tp>
        <v>29208809175</v>
        <stp/>
        <stp>DFS</stp>
        <stp>Market Cap (Total Common)</stp>
        <tr r="R45" s="1"/>
      </tp>
      <tp>
        <v>8600040939.9999981</v>
        <stp/>
        <stp>WBS</stp>
        <stp>Market Cap (Total Common)</stp>
        <tr r="R12" s="1"/>
      </tp>
      <tp>
        <v>41.697499999999998</v>
        <stp/>
        <stp>XLF</stp>
        <stp>52Wk High</stp>
        <tr r="M57" s="1"/>
      </tp>
      <tp>
        <v>52.49</v>
        <stp/>
        <stp>SYF</stp>
        <stp>52Wk High</stp>
        <tr r="M46" s="1"/>
      </tp>
      <tp>
        <v>8842609919.9999981</v>
        <stp/>
        <stp>CFR</stp>
        <stp>Market Cap (Total Common)</stp>
        <tr r="R10" s="1"/>
      </tp>
      <tp>
        <v>-1.9816E-2</v>
        <stp/>
        <stp>BK</stp>
        <stp>% Change</stp>
        <tr r="J24" s="1"/>
      </tp>
      <tp>
        <v>139.79</v>
        <stp/>
        <stp>ICE</stp>
        <stp>52Wk High</stp>
        <tr r="M2" s="1"/>
      </tp>
      <tp>
        <v>60.6</v>
        <stp/>
        <stp>KBE</stp>
        <stp>52Wk High</stp>
        <tr r="M58" s="1"/>
      </tp>
      <tp>
        <v>-1.5658999999999999E-2</v>
        <stp/>
        <stp>AX</stp>
        <stp>% Change</stp>
        <tr r="J17" s="1"/>
      </tp>
      <tp>
        <v>4140054</v>
        <stp/>
        <stp>FHN</stp>
        <stp>PRD_Volume90</stp>
        <tr r="P7" s="1"/>
      </tp>
      <tp>
        <v>121909024800</v>
        <stp/>
        <stp>AXP</stp>
        <stp>Market Cap (Total Common)</stp>
        <tr r="R44" s="1"/>
      </tp>
      <tp>
        <v>5.7429870000000003</v>
        <stp/>
        <stp>PB</stp>
        <stp>EPSCFy</stp>
        <tr r="S9" s="1"/>
      </tp>
      <tp>
        <v>5.0636089999999996</v>
        <stp/>
        <stp>SI</stp>
        <stp>EPSCFy</stp>
        <tr r="S18" s="1"/>
      </tp>
      <tp>
        <v>6.7696319999999996</v>
        <stp/>
        <stp>MS</stp>
        <stp>EPSCFy</stp>
        <tr r="S39" s="1"/>
      </tp>
      <tp>
        <v>3.9914290000000001</v>
        <stp/>
        <stp>AX</stp>
        <stp>EPSCFy</stp>
        <tr r="S17" s="1"/>
      </tp>
      <tp>
        <v>4.1629800000000001</v>
        <stp/>
        <stp>BK</stp>
        <stp>EPSCFy</stp>
        <tr r="S24" s="1"/>
      </tp>
      <tp>
        <v>34.811535999999997</v>
        <stp/>
        <stp>GS</stp>
        <stp>EPSCFy</stp>
        <tr r="S38" s="1"/>
      </tp>
      <tp>
        <v>76.849999999999994</v>
        <stp/>
        <stp>PB</stp>
        <stp>Last</stp>
        <tr r="H9" s="1"/>
      </tp>
      <tp>
        <v>12.71</v>
        <stp/>
        <stp>FNB</stp>
        <stp>Last</stp>
        <tr r="H13" s="1"/>
      </tp>
      <tp>
        <v>170.6</v>
        <stp/>
        <stp>PNC</stp>
        <stp>Last</stp>
        <tr r="H27" s="1"/>
      </tp>
      <tp>
        <v>106.06</v>
        <stp/>
        <stp>JPM</stp>
        <stp>52Wk Low</stp>
        <tr r="N36" s="1"/>
      </tp>
      <tp>
        <v>83.64</v>
        <stp/>
        <stp>BOH</stp>
        <stp>Last</stp>
        <tr r="H14" s="1"/>
      </tp>
      <tp>
        <v>171523</v>
        <stp/>
        <stp>CADE</stp>
        <stp>Volume</stp>
        <tr r="O19" s="1"/>
      </tp>
      <tp>
        <v>17.45</v>
        <stp/>
        <stp>ASB</stp>
        <stp>52Wk Low</stp>
        <tr r="N15" s="1"/>
      </tp>
      <tp>
        <v>43.744999999999997</v>
        <stp/>
        <stp>USB</stp>
        <stp>52Wk Low</stp>
        <tr r="N29" s="1"/>
      </tp>
      <tp>
        <v>35</v>
        <stp/>
        <stp>XLF</stp>
        <stp>Last</stp>
        <tr r="H57" s="1"/>
      </tp>
      <tp>
        <v>72.05</v>
        <stp/>
        <stp>MS</stp>
        <stp>52Wk Low</stp>
        <tr r="N39" s="1"/>
      </tp>
      <tp>
        <v>133.37</v>
        <stp/>
        <stp>FRC</stp>
        <stp>52Wk Low</stp>
        <tr r="N25" s="1"/>
      </tp>
      <tp>
        <v>16212.228800000001</v>
        <stp/>
        <stp>$COMPQ</stp>
        <stp>52Wk High</stp>
        <tr r="M55" s="1"/>
      </tp>
      <tp>
        <v>93.96</v>
        <stp/>
        <stp>SI</stp>
        <stp>Last</stp>
        <tr r="H18" s="1"/>
      </tp>
      <tp>
        <v>0.99989099999999997</v>
        <stp/>
        <stp>SFBS</stp>
        <stp>Dividend Yield</stp>
        <tr r="X16" s="1"/>
      </tp>
      <tp>
        <v>0.89288100000000004</v>
        <stp/>
        <stp>SPGI</stp>
        <stp>Dividend Yield</stp>
        <tr r="X47" s="1"/>
      </tp>
      <tp>
        <v>58.795000000000002</v>
        <stp/>
        <stp>STT</stp>
        <stp>52Wk Low</stp>
        <tr r="N26" s="1"/>
      </tp>
      <tp>
        <v>23.004999999999999</v>
        <stp/>
        <stp>FHN</stp>
        <stp>Last</stp>
        <tr r="H7" s="1"/>
      </tp>
      <tp>
        <v>-6.0080000000000003E-3</v>
        <stp/>
        <stp>$INDU</stp>
        <stp>% Change</stp>
        <tr r="J54" s="1"/>
      </tp>
      <tp>
        <v>27.215</v>
        <stp/>
        <stp>SYF</stp>
        <stp>52Wk Low</stp>
        <tr r="N46" s="1"/>
      </tp>
      <tp>
        <v>137.88999999999999</v>
        <stp/>
        <stp>CFR</stp>
        <stp>Last</stp>
        <tr r="H10" s="1"/>
      </tp>
      <tp>
        <v>106.925</v>
        <stp/>
        <stp>DFS</stp>
        <stp>Last</stp>
        <tr r="H45" s="1"/>
      </tp>
      <tp>
        <v>38.979999999999997</v>
        <stp/>
        <stp>CFG</stp>
        <stp>Last</stp>
        <tr r="H6" s="1"/>
      </tp>
      <tp>
        <v>50.5</v>
        <stp/>
        <stp>TFC</stp>
        <stp>Last</stp>
        <tr r="H28" s="1"/>
      </tp>
      <tp>
        <v>45.24</v>
        <stp/>
        <stp>WFC</stp>
        <stp>Last</stp>
        <tr r="H37" s="1"/>
      </tp>
      <tp>
        <v>277.83999999999997</v>
        <stp/>
        <stp>GS</stp>
        <stp>52Wk Low</stp>
        <tr r="N38" s="1"/>
      </tp>
      <tp>
        <v>134.12</v>
        <stp/>
        <stp>AXP</stp>
        <stp>52Wk Low</stp>
        <tr r="N44" s="1"/>
      </tp>
      <tp>
        <v>-0.95</v>
        <stp/>
        <stp>SFBS</stp>
        <stp>Change</stp>
        <tr r="I16" s="1"/>
      </tp>
      <tp>
        <v>-6.59</v>
        <stp/>
        <stp>SPGI</stp>
        <stp>Change</stp>
        <tr r="I47" s="1"/>
      </tp>
      <tp>
        <v>-1.9019999999999999E-2</v>
        <stp/>
        <stp>$COMPQ</stp>
        <stp>% Change</stp>
        <tr r="J55" s="1"/>
      </tp>
      <tp>
        <v>19.234999999999999</v>
        <stp/>
        <stp>KEY</stp>
        <stp>Last</stp>
        <tr r="H5" s="1"/>
      </tp>
      <tp>
        <v>48.91</v>
        <stp/>
        <stp>WBS</stp>
        <stp>Last</stp>
        <tr r="H12" s="1"/>
      </tp>
      <tp>
        <v>50.95</v>
        <stp/>
        <stp>KBE</stp>
        <stp>Last</stp>
        <tr r="H58" s="1"/>
      </tp>
      <tp>
        <v>1502480</v>
        <stp/>
        <stp>NYCB</stp>
        <stp>Volume</stp>
        <tr r="O11" s="1"/>
      </tp>
      <tp>
        <v>109.56</v>
        <stp/>
        <stp>ICE</stp>
        <stp>Last</stp>
        <tr r="H2" s="1"/>
      </tp>
      <tp>
        <v>39.78</v>
        <stp/>
        <stp>BK</stp>
        <stp>52Wk Low</stp>
        <tr r="N24" s="1"/>
      </tp>
      <tp>
        <v>-204.25</v>
        <stp/>
        <stp>$INDU</stp>
        <stp>Change</stp>
        <tr r="I54" s="1"/>
      </tp>
      <tp>
        <v>34.11</v>
        <stp/>
        <stp>AX</stp>
        <stp>52Wk Low</stp>
        <tr r="N17" s="1"/>
      </tp>
      <tp>
        <v>-0.11107</v>
        <stp/>
        <stp>$SPX</stp>
        <stp>YTD % Change</stp>
        <tr r="L53" s="1"/>
      </tp>
      <tp>
        <v>2.5787999999999998E-2</v>
        <stp/>
        <stp>$SPX</stp>
        <stp>MTD % Change</stp>
        <tr r="K53" s="1"/>
      </tp>
      <tp>
        <v>35.435000000000002</v>
        <stp/>
        <stp>BAC</stp>
        <stp>Last</stp>
        <tr r="H34" s="1"/>
      </tp>
      <tp>
        <v>83.344999999999999</v>
        <stp/>
        <stp>WAL</stp>
        <stp>Last</stp>
        <tr r="H8" s="1"/>
      </tp>
      <tp>
        <v>68.41</v>
        <stp/>
        <stp>WAL</stp>
        <stp>52Wk Low</stp>
        <tr r="N8" s="1"/>
      </tp>
      <tp>
        <v>29.67</v>
        <stp/>
        <stp>BAC</stp>
        <stp>52Wk Low</stp>
        <tr r="N34" s="1"/>
      </tp>
      <tp>
        <v>45.89</v>
        <stp/>
        <stp>AX</stp>
        <stp>Last</stp>
        <tr r="H17" s="1"/>
      </tp>
      <tp>
        <v>492712</v>
        <stp/>
        <stp>SPGI</stp>
        <stp>Volume</stp>
        <tr r="O47" s="1"/>
      </tp>
      <tp>
        <v>57334</v>
        <stp/>
        <stp>SFBS</stp>
        <stp>Volume</stp>
        <tr r="O16" s="1"/>
      </tp>
      <tp>
        <v>90.05</v>
        <stp/>
        <stp>ICE</stp>
        <stp>52Wk Low</stp>
        <tr r="N2" s="1"/>
      </tp>
      <tp>
        <v>43.774999999999999</v>
        <stp/>
        <stp>BK</stp>
        <stp>Last</stp>
        <tr r="H24" s="1"/>
      </tp>
      <tp>
        <v>40.72</v>
        <stp/>
        <stp>WBS</stp>
        <stp>52Wk Low</stp>
        <tr r="N12" s="1"/>
      </tp>
      <tp>
        <v>42.57</v>
        <stp/>
        <stp>KBE</stp>
        <stp>52Wk Low</stp>
        <tr r="N58" s="1"/>
      </tp>
      <tp>
        <v>1.0808999999999999E-2</v>
        <stp/>
        <stp>C</stp>
        <stp>MTD % Change</stp>
        <tr r="K35" s="1"/>
      </tp>
      <tp>
        <v>-0.131297</v>
        <stp/>
        <stp>C</stp>
        <stp>YTD % Change</stp>
        <tr r="L35" s="1"/>
      </tp>
      <tp>
        <v>16.405000000000001</v>
        <stp/>
        <stp>KEY</stp>
        <stp>52Wk Low</stp>
        <tr r="N5" s="1"/>
      </tp>
      <tp t="s">
        <v/>
        <stp/>
        <stp>$BKX</stp>
        <stp>MTD % Change</stp>
        <tr r="K56" s="1"/>
      </tp>
      <tp t="s">
        <v/>
        <stp/>
        <stp>$BKX</stp>
        <stp>YTD % Change</stp>
        <tr r="L56" s="1"/>
      </tp>
      <tp>
        <v>2.2782979999999999</v>
        <stp/>
        <stp>CADE</stp>
        <stp>Dividend Yield</stp>
        <tr r="X19" s="1"/>
      </tp>
      <tp>
        <v>162.6</v>
        <stp/>
        <stp>AXP</stp>
        <stp>Last</stp>
        <tr r="H44" s="1"/>
      </tp>
      <tp>
        <v>88.02</v>
        <stp/>
        <stp>DFS</stp>
        <stp>52Wk Low</stp>
        <tr r="N45" s="1"/>
      </tp>
      <tp>
        <v>106.66</v>
        <stp/>
        <stp>CFR</stp>
        <stp>52Wk Low</stp>
        <tr r="N10" s="1"/>
      </tp>
      <tp>
        <v>34.344999999999999</v>
        <stp/>
        <stp>CFG</stp>
        <stp>52Wk Low</stp>
        <tr r="N6" s="1"/>
      </tp>
      <tp>
        <v>44.68</v>
        <stp/>
        <stp>TFC</stp>
        <stp>52Wk Low</stp>
        <tr r="N28" s="1"/>
      </tp>
      <tp>
        <v>36.54</v>
        <stp/>
        <stp>WFC</stp>
        <stp>52Wk Low</stp>
        <tr r="N37" s="1"/>
      </tp>
      <tp>
        <v>348.22</v>
        <stp/>
        <stp>GS</stp>
        <stp>Last</stp>
        <tr r="H38" s="1"/>
      </tp>
      <tp>
        <v>34.265000000000001</v>
        <stp/>
        <stp>SYF</stp>
        <stp>Last</stp>
        <tr r="H46" s="1"/>
      </tp>
      <tp>
        <v>-0.1</v>
        <stp/>
        <stp>NYCB</stp>
        <stp>Change</stp>
        <tr r="I11" s="1"/>
      </tp>
      <tp>
        <v>-0.19312199999999999</v>
        <stp/>
        <stp>SPGI</stp>
        <stp>YTD % Change</stp>
        <tr r="L47" s="1"/>
      </tp>
      <tp>
        <v>1.0241E-2</v>
        <stp/>
        <stp>SPGI</stp>
        <stp>MTD % Change</stp>
        <tr r="K47" s="1"/>
      </tp>
      <tp>
        <v>14.670999999999999</v>
        <stp/>
        <stp>FHN</stp>
        <stp>52Wk Low</stp>
        <tr r="N7" s="1"/>
      </tp>
      <tp>
        <v>6.3021320000000003</v>
        <stp/>
        <stp>NYCB</stp>
        <stp>Dividend Yield</stp>
        <tr r="X11" s="1"/>
      </tp>
      <tp>
        <v>72.11</v>
        <stp/>
        <stp>STT</stp>
        <stp>Last</stp>
        <tr r="H26" s="1"/>
      </tp>
      <tp>
        <v>-0.52</v>
        <stp/>
        <stp>CADE</stp>
        <stp>Change</stp>
        <tr r="I19" s="1"/>
      </tp>
      <tp>
        <v>6.2835000000000002E-2</v>
        <stp/>
        <stp>CADE</stp>
        <stp>MTD % Change</stp>
        <tr r="K19" s="1"/>
      </tp>
      <tp>
        <v>-6.8815000000000001E-2</v>
        <stp/>
        <stp>CADE</stp>
        <stp>YTD % Change</stp>
        <tr r="L19" s="1"/>
      </tp>
      <tp>
        <v>-0.116298</v>
        <stp/>
        <stp>NYCB</stp>
        <stp>YTD % Change</stp>
        <tr r="L11" s="1"/>
      </tp>
      <tp>
        <v>1.6008000000000001E-2</v>
        <stp/>
        <stp>NYCB</stp>
        <stp>MTD % Change</stp>
        <tr r="K11" s="1"/>
      </tp>
      <tp>
        <v>163.73500000000001</v>
        <stp/>
        <stp>FRC</stp>
        <stp>Last</stp>
        <tr r="H25" s="1"/>
      </tp>
      <tp>
        <v>50.65</v>
        <stp/>
        <stp>SI</stp>
        <stp>52Wk Low</stp>
        <tr r="N18" s="1"/>
      </tp>
      <tp>
        <v>30.37</v>
        <stp/>
        <stp>XLF</stp>
        <stp>52Wk Low</stp>
        <tr r="N57" s="1"/>
      </tp>
      <tp>
        <v>7.6770000000000005E-2</v>
        <stp/>
        <stp>SFBS</stp>
        <stp>MTD % Change</stp>
        <tr r="K16" s="1"/>
      </tp>
      <tp>
        <v>8.3235000000000003E-2</v>
        <stp/>
        <stp>SFBS</stp>
        <stp>YTD % Change</stp>
        <tr r="L16" s="1"/>
      </tp>
      <tp>
        <v>90.16</v>
        <stp/>
        <stp>MS</stp>
        <stp>Last</stp>
        <tr r="H39" s="1"/>
      </tp>
      <tp>
        <v>48.484999999999999</v>
        <stp/>
        <stp>USB</stp>
        <stp>Last</stp>
        <tr r="H29" s="1"/>
      </tp>
      <tp>
        <v>21.57</v>
        <stp/>
        <stp>ASB</stp>
        <stp>Last</stp>
        <tr r="H15" s="1"/>
      </tp>
      <tp>
        <v>70.89</v>
        <stp/>
        <stp>BOH</stp>
        <stp>52Wk Low</stp>
        <tr r="N14" s="1"/>
      </tp>
      <tp>
        <v>118.71</v>
        <stp/>
        <stp>JPM</stp>
        <stp>Last</stp>
        <tr r="H36" s="1"/>
      </tp>
      <tp>
        <v>146.38999999999999</v>
        <stp/>
        <stp>PNC</stp>
        <stp>52Wk Low</stp>
        <tr r="N27" s="1"/>
      </tp>
      <tp>
        <v>10.48</v>
        <stp/>
        <stp>FNB</stp>
        <stp>52Wk Low</stp>
        <tr r="N13" s="1"/>
      </tp>
      <tp>
        <v>64.400000000000006</v>
        <stp/>
        <stp>PB</stp>
        <stp>52Wk Low</stp>
        <tr r="N9" s="1"/>
      </tp>
      <tp>
        <v>27.74</v>
        <stp/>
        <stp>CADE</stp>
        <stp>Last</stp>
        <tr r="H19" s="1"/>
      </tp>
      <tp>
        <v>97.25</v>
        <stp/>
        <stp>SFBS</stp>
        <stp>52Wk High</stp>
        <tr r="M16" s="1"/>
      </tp>
      <tp>
        <v>1.5062000000000001E-2</v>
        <stp/>
        <stp>STT</stp>
        <stp>MTD % Change</stp>
        <tr r="K26" s="1"/>
      </tp>
      <tp>
        <v>-0.22462399999999999</v>
        <stp/>
        <stp>STT</stp>
        <stp>YTD % Change</stp>
        <tr r="L26" s="1"/>
      </tp>
      <tp>
        <v>-246.60429999999999</v>
        <stp/>
        <stp>$COMPQ</stp>
        <stp>Change</stp>
        <tr r="I55" s="1"/>
      </tp>
      <tp>
        <v>380.79</v>
        <stp/>
        <stp>SPGI</stp>
        <stp>Last</stp>
        <tr r="H47" s="1"/>
      </tp>
      <tp>
        <v>5114590240</v>
        <stp/>
        <stp>CADE</stp>
        <stp>Market Cap (Total Common)</stp>
        <tr r="R19" s="1"/>
      </tp>
      <tp>
        <v>-0.52500000000000002</v>
        <stp/>
        <stp>USB</stp>
        <stp>Change</stp>
        <tr r="I29" s="1"/>
      </tp>
      <tp>
        <v>-0.95</v>
        <stp/>
        <stp>TFC</stp>
        <stp>Change</stp>
        <tr r="I28" s="1"/>
      </tp>
      <tp>
        <v>-0.97</v>
        <stp/>
        <stp>WBS</stp>
        <stp>Change</stp>
        <tr r="I12" s="1"/>
      </tp>
      <tp>
        <v>-2.4550000000000001</v>
        <stp/>
        <stp>WAL</stp>
        <stp>Change</stp>
        <tr r="I8" s="1"/>
      </tp>
      <tp>
        <v>-0.9</v>
        <stp/>
        <stp>WFC</stp>
        <stp>Change</stp>
        <tr r="I37" s="1"/>
      </tp>
      <tp>
        <v>-2.9</v>
        <stp/>
        <stp>PNC</stp>
        <stp>Change</stp>
        <tr r="I27" s="1"/>
      </tp>
      <tp>
        <v>-2.09</v>
        <stp/>
        <stp>STT</stp>
        <stp>Change</stp>
        <tr r="I26" s="1"/>
      </tp>
      <tp>
        <v>-1.105</v>
        <stp/>
        <stp>SYF</stp>
        <stp>Change</stp>
        <tr r="I46" s="1"/>
      </tp>
      <tp>
        <v>-0.67</v>
        <stp/>
        <stp>XLF</stp>
        <stp>Change</stp>
        <tr r="I57" s="1"/>
      </tp>
      <tp>
        <v>-1.5449999999999999</v>
        <stp/>
        <stp>DFS</stp>
        <stp>Change</stp>
        <tr r="I45" s="1"/>
      </tp>
      <tp>
        <v>-0.105</v>
        <stp/>
        <stp>FHN</stp>
        <stp>Change</stp>
        <tr r="I7" s="1"/>
      </tp>
      <tp>
        <v>-0.2</v>
        <stp/>
        <stp>FNB</stp>
        <stp>Change</stp>
        <tr r="I13" s="1"/>
      </tp>
      <tp>
        <v>-2.2850000000000001</v>
        <stp/>
        <stp>FRC</stp>
        <stp>Change</stp>
        <tr r="I25" s="1"/>
      </tp>
      <tp>
        <v>-0.3</v>
        <stp/>
        <stp>ASB</stp>
        <stp>Change</stp>
        <tr r="I15" s="1"/>
      </tp>
      <tp>
        <v>-2.0499999999999998</v>
        <stp/>
        <stp>AXP</stp>
        <stp>Change</stp>
        <tr r="I44" s="1"/>
      </tp>
      <tp>
        <v>-0.76</v>
        <stp/>
        <stp>CFG</stp>
        <stp>Change</stp>
        <tr r="I6" s="1"/>
      </tp>
      <tp>
        <v>-1.54</v>
        <stp/>
        <stp>CFR</stp>
        <stp>Change</stp>
        <tr r="I10" s="1"/>
      </tp>
      <tp>
        <v>-0.84499999999999997</v>
        <stp/>
        <stp>BAC</stp>
        <stp>Change</stp>
        <tr r="I34" s="1"/>
      </tp>
      <tp>
        <v>-0.73</v>
        <stp/>
        <stp>BOH</stp>
        <stp>Change</stp>
        <tr r="I14" s="1"/>
      </tp>
      <tp>
        <v>-3.06</v>
        <stp/>
        <stp>ICE</stp>
        <stp>Change</stp>
        <tr r="I2" s="1"/>
      </tp>
      <tp>
        <v>-0.93</v>
        <stp/>
        <stp>KBE</stp>
        <stp>Change</stp>
        <tr r="I58" s="1"/>
      </tp>
      <tp>
        <v>-0.40500000000000003</v>
        <stp/>
        <stp>KEY</stp>
        <stp>Change</stp>
        <tr r="I5" s="1"/>
      </tp>
      <tp>
        <v>-2.93</v>
        <stp/>
        <stp>JPM</stp>
        <stp>Change</stp>
        <tr r="I36" s="1"/>
      </tp>
      <tp>
        <v>5039340020</v>
        <stp/>
        <stp>NYCB</stp>
        <stp>Market Cap (Total Common)</stp>
        <tr r="R11" s="1"/>
      </tp>
      <tp>
        <v>-0.250332</v>
        <stp/>
        <stp>JPM</stp>
        <stp>YTD % Change</stp>
        <tr r="L36" s="1"/>
      </tp>
      <tp>
        <v>2.904E-2</v>
        <stp/>
        <stp>JPM</stp>
        <stp>MTD % Change</stp>
        <tr r="K36" s="1"/>
      </tp>
      <tp>
        <v>92.01</v>
        <stp/>
        <stp>SFBS</stp>
        <stp>Last</stp>
        <tr r="H16" s="1"/>
      </tp>
      <tp>
        <v>6.9514000000000006E-2</v>
        <stp/>
        <stp>MS</stp>
        <stp>MTD % Change</stp>
        <tr r="K39" s="1"/>
      </tp>
      <tp>
        <v>-8.1500000000000003E-2</v>
        <stp/>
        <stp>MS</stp>
        <stp>YTD % Change</stp>
        <tr r="L39" s="1"/>
      </tp>
      <tp>
        <v>-4.5152999999999999E-2</v>
        <stp/>
        <stp>ASB</stp>
        <stp>YTD % Change</stp>
        <tr r="L15" s="1"/>
      </tp>
      <tp>
        <v>2.7224999999999999E-2</v>
        <stp/>
        <stp>USB</stp>
        <stp>MTD % Change</stp>
        <tr r="K29" s="1"/>
      </tp>
      <tp>
        <v>7.3134000000000005E-2</v>
        <stp/>
        <stp>ASB</stp>
        <stp>MTD % Change</stp>
        <tr r="K15" s="1"/>
      </tp>
      <tp>
        <v>-0.13681699999999999</v>
        <stp/>
        <stp>USB</stp>
        <stp>YTD % Change</stp>
        <tr r="L29" s="1"/>
      </tp>
      <tp>
        <v>10.79</v>
        <stp/>
        <stp>NYCB</stp>
        <stp>Last</stp>
        <tr r="H11" s="1"/>
      </tp>
      <tp>
        <v>-0.20713300000000001</v>
        <stp/>
        <stp>FRC</stp>
        <stp>YTD % Change</stp>
        <tr r="L25" s="1"/>
      </tp>
      <tp>
        <v>6.2989999999999999E-3</v>
        <stp/>
        <stp>FRC</stp>
        <stp>MTD % Change</stp>
        <tr r="K25" s="1"/>
      </tp>
      <tp>
        <v>52.460999999999999</v>
        <stp/>
        <stp>C</stp>
        <stp>Last</stp>
        <tr r="H35" s="1"/>
      </tp>
      <tp>
        <v>7.2480000000000001E-3</v>
        <stp/>
        <stp>BK</stp>
        <stp>MTD % Change</stp>
        <tr r="K24" s="1"/>
      </tp>
      <tp>
        <v>-0.24629799999999999</v>
        <stp/>
        <stp>BK</stp>
        <stp>YTD % Change</stp>
        <tr r="L24" s="1"/>
      </tp>
      <tp>
        <v>4818.62</v>
        <stp/>
        <stp>$SPX</stp>
        <stp>52Wk High</stp>
        <tr r="M53" s="1"/>
      </tp>
      <tp>
        <v>148.95670000000001</v>
        <stp/>
        <stp>$BKX</stp>
        <stp>52Wk High</stp>
        <tr r="M56" s="1"/>
      </tp>
      <tp>
        <v>9.8898E-2</v>
        <stp/>
        <stp>AX</stp>
        <stp>MTD % Change</stp>
        <tr r="K17" s="1"/>
      </tp>
      <tp>
        <v>-0.17921699999999999</v>
        <stp/>
        <stp>AX</stp>
        <stp>YTD % Change</stp>
        <tr r="L17" s="1"/>
      </tp>
      <tp>
        <v>7.1211719999999996</v>
        <stp/>
        <stp>C</stp>
        <stp>EPSCFy</stp>
        <tr r="S35" s="1"/>
      </tp>
      <tp>
        <v>3636.87</v>
        <stp/>
        <stp>$SPX</stp>
        <stp>52Wk Low</stp>
        <tr r="N53" s="1"/>
      </tp>
      <tp>
        <v>4.4482000000000001E-2</v>
        <stp/>
        <stp>GS</stp>
        <stp>MTD % Change</stp>
        <tr r="K38" s="1"/>
      </tp>
      <tp>
        <v>-8.974E-2</v>
        <stp/>
        <stp>GS</stp>
        <stp>YTD % Change</stp>
        <tr r="L38" s="1"/>
      </tp>
      <tp>
        <v>2.3446999999999999E-2</v>
        <stp/>
        <stp>SYF</stp>
        <stp>MTD % Change</stp>
        <tr r="K46" s="1"/>
      </tp>
      <tp>
        <v>-0.26137100000000002</v>
        <stp/>
        <stp>SYF</stp>
        <stp>YTD % Change</stp>
        <tr r="L46" s="1"/>
      </tp>
      <tp>
        <v>3.794988</v>
        <stp/>
        <stp>USB</stp>
        <stp>Dividend Yield</stp>
        <tr r="X29" s="1"/>
      </tp>
      <tp>
        <v>4.1188120000000001</v>
        <stp/>
        <stp>TFC</stp>
        <stp>Dividend Yield</stp>
        <tr r="X28" s="1"/>
      </tp>
      <tp>
        <v>2.65252</v>
        <stp/>
        <stp>WFC</stp>
        <stp>Dividend Yield</stp>
        <tr r="X37" s="1"/>
      </tp>
      <tp>
        <v>3.271315</v>
        <stp/>
        <stp>WBS</stp>
        <stp>Dividend Yield</stp>
        <tr r="X12" s="1"/>
      </tp>
      <tp>
        <v>1.7277579999999999</v>
        <stp/>
        <stp>WAL</stp>
        <stp>Dividend Yield</stp>
        <tr r="X8" s="1"/>
      </tp>
      <tp>
        <v>3.5169990000000002</v>
        <stp/>
        <stp>PNC</stp>
        <stp>Dividend Yield</stp>
        <tr r="X27" s="1"/>
      </tp>
      <tp>
        <v>2.684955</v>
        <stp/>
        <stp>SYF</stp>
        <stp>Dividend Yield</stp>
        <tr r="X46" s="1"/>
      </tp>
      <tp>
        <v>3.4946609999999998</v>
        <stp/>
        <stp>STT</stp>
        <stp>Dividend Yield</stp>
        <tr r="X26" s="1"/>
      </tp>
      <tp>
        <v>1.3873679999999999</v>
        <stp/>
        <stp>ICE</stp>
        <stp>Dividend Yield</stp>
        <tr r="X2" s="1"/>
      </tp>
      <tp>
        <v>4.0551079999999997</v>
        <stp/>
        <stp>KEY</stp>
        <stp>Dividend Yield</stp>
        <tr r="X5" s="1"/>
      </tp>
      <tp>
        <v>3.3695560000000002</v>
        <stp/>
        <stp>JPM</stp>
        <stp>Dividend Yield</stp>
        <tr r="X36" s="1"/>
      </tp>
      <tp>
        <v>2.244564</v>
        <stp/>
        <stp>DFS</stp>
        <stp>Dividend Yield</stp>
        <tr r="X45" s="1"/>
      </tp>
      <tp>
        <v>0.65960200000000002</v>
        <stp/>
        <stp>FRC</stp>
        <stp>Dividend Yield</stp>
        <tr r="X25" s="1"/>
      </tp>
      <tp>
        <v>3.776554</v>
        <stp/>
        <stp>FNB</stp>
        <stp>Dividend Yield</stp>
        <tr r="X13" s="1"/>
      </tp>
      <tp>
        <v>2.6081289999999999</v>
        <stp/>
        <stp>FHN</stp>
        <stp>Dividend Yield</stp>
        <tr r="X7" s="1"/>
      </tp>
      <tp>
        <v>1.2792129999999999</v>
        <stp/>
        <stp>AXP</stp>
        <stp>Dividend Yield</stp>
        <tr r="X44" s="1"/>
      </tp>
      <tp>
        <v>3.7088549999999998</v>
        <stp/>
        <stp>ASB</stp>
        <stp>Dividend Yield</stp>
        <tr r="X15" s="1"/>
      </tp>
      <tp>
        <v>2.5237509999999999</v>
        <stp/>
        <stp>CFR</stp>
        <stp>Dividend Yield</stp>
        <tr r="X10" s="1"/>
      </tp>
      <tp>
        <v>4.3099030000000003</v>
        <stp/>
        <stp>CFG</stp>
        <stp>Dividend Yield</stp>
        <tr r="X6" s="1"/>
      </tp>
      <tp>
        <v>3.3476810000000001</v>
        <stp/>
        <stp>BOH</stp>
        <stp>Dividend Yield</stp>
        <tr r="X14" s="1"/>
      </tp>
      <tp>
        <v>2.4834200000000002</v>
        <stp/>
        <stp>BAC</stp>
        <stp>Dividend Yield</stp>
        <tr r="X34" s="1"/>
      </tp>
      <tp>
        <v>-6.1130000000000004E-3</v>
        <stp/>
        <stp>AXP</stp>
        <stp>YTD % Change</stp>
        <tr r="L44" s="1"/>
      </tp>
      <tp>
        <v>5.5707E-2</v>
        <stp/>
        <stp>AXP</stp>
        <stp>MTD % Change</stp>
        <tr r="K44" s="1"/>
      </tp>
      <tp>
        <v>112.0197</v>
        <stp/>
        <stp>$BKX</stp>
        <stp>Last</stp>
        <tr r="H56" s="1"/>
      </tp>
      <tp>
        <v>126993465000.00002</v>
        <stp/>
        <stp>SPGI</stp>
        <stp>Market Cap (Total Common)</stp>
        <tr r="R47" s="1"/>
      </tp>
      <tp>
        <v>97.013099999999994</v>
        <stp/>
        <stp>$BKX</stp>
        <stp>52Wk Low</stp>
        <tr r="N56" s="1"/>
      </tp>
      <tp>
        <v>14.33</v>
        <stp/>
        <stp>NYCB</stp>
        <stp>52Wk High</stp>
        <tr r="M11" s="1"/>
      </tp>
      <tp>
        <v>-0.16839599999999999</v>
        <stp/>
        <stp>KEY</stp>
        <stp>YTD % Change</stp>
        <tr r="L5" s="1"/>
      </tp>
      <tp>
        <v>5.1093E-2</v>
        <stp/>
        <stp>KEY</stp>
        <stp>MTD % Change</stp>
        <tr r="K5" s="1"/>
      </tp>
      <tp>
        <v>-0.17502599999999999</v>
        <stp/>
        <stp>CFG</stp>
        <stp>YTD % Change</stp>
        <tr r="L6" s="1"/>
      </tp>
      <tp>
        <v>2.6599999999999999E-2</v>
        <stp/>
        <stp>CFG</stp>
        <stp>MTD % Change</stp>
        <tr r="K6" s="1"/>
      </tp>
      <tp>
        <v>5.9400000000000002E-4</v>
        <stp/>
        <stp>TFC</stp>
        <stp>MTD % Change</stp>
        <tr r="K28" s="1"/>
      </tp>
      <tp>
        <v>3.1229E-2</v>
        <stp/>
        <stp>WFC</stp>
        <stp>MTD % Change</stp>
        <tr r="K37" s="1"/>
      </tp>
      <tp>
        <v>-0.137489</v>
        <stp/>
        <stp>TFC</stp>
        <stp>YTD % Change</stp>
        <tr r="L28" s="1"/>
      </tp>
      <tp>
        <v>-5.7106999999999998E-2</v>
        <stp/>
        <stp>WFC</stp>
        <stp>YTD % Change</stp>
        <tr r="L37" s="1"/>
      </tp>
      <tp>
        <v>-7.4722999999999998E-2</v>
        <stp/>
        <stp>DFS</stp>
        <stp>YTD % Change</stp>
        <tr r="L45" s="1"/>
      </tp>
      <tp>
        <v>5.8663E-2</v>
        <stp/>
        <stp>DFS</stp>
        <stp>MTD % Change</stp>
        <tr r="K45" s="1"/>
      </tp>
      <tp>
        <v>9.3756999999999993E-2</v>
        <stp/>
        <stp>CFR</stp>
        <stp>YTD % Change</stp>
        <tr r="L10" s="1"/>
      </tp>
      <tp>
        <v>5.7438999999999997E-2</v>
        <stp/>
        <stp>CFR</stp>
        <stp>MTD % Change</stp>
        <tr r="K10" s="1"/>
      </tp>
      <tp>
        <v>4236.8</v>
        <stp/>
        <stp>$SPX</stp>
        <stp>Last</stp>
        <tr r="H53" s="1"/>
      </tp>
      <tp>
        <v>-0.20352899999999999</v>
        <stp/>
        <stp>BAC</stp>
        <stp>YTD % Change</stp>
        <tr r="L34" s="1"/>
      </tp>
      <tp>
        <v>4.8063000000000002E-2</v>
        <stp/>
        <stp>BAC</stp>
        <stp>MTD % Change</stp>
        <tr r="K34" s="1"/>
      </tp>
      <tp>
        <v>9.1189000000000006E-2</v>
        <stp/>
        <stp>WAL</stp>
        <stp>MTD % Change</stp>
        <tr r="K8" s="1"/>
      </tp>
      <tp>
        <v>-0.22577800000000001</v>
        <stp/>
        <stp>WAL</stp>
        <stp>YTD % Change</stp>
        <tr r="L8" s="1"/>
      </tp>
      <tp>
        <v>4996961889</v>
        <stp/>
        <stp>SFBS</stp>
        <stp>Market Cap (Total Common)</stp>
        <tr r="R16" s="1"/>
      </tp>
      <tp>
        <v>-0.19894700000000001</v>
        <stp/>
        <stp>ICE</stp>
        <stp>YTD % Change</stp>
        <tr r="L2" s="1"/>
      </tp>
      <tp>
        <v>7.4222999999999997E-2</v>
        <stp/>
        <stp>ICE</stp>
        <stp>MTD % Change</stp>
        <tr r="K2" s="1"/>
      </tp>
      <tp>
        <v>-6.6166000000000003E-2</v>
        <stp/>
        <stp>KBE</stp>
        <stp>YTD % Change</stp>
        <tr r="L58" s="1"/>
      </tp>
      <tp>
        <v>4.9433999999999999E-2</v>
        <stp/>
        <stp>KBE</stp>
        <stp>MTD % Change</stp>
        <tr r="K58" s="1"/>
      </tp>
      <tp>
        <v>5.296E-2</v>
        <stp/>
        <stp>WBS</stp>
        <stp>MTD % Change</stp>
        <tr r="K12" s="1"/>
      </tp>
      <tp>
        <v>-0.12410499999999999</v>
        <stp/>
        <stp>WBS</stp>
        <stp>YTD % Change</stp>
        <tr r="L12" s="1"/>
      </tp>
      <tp>
        <v>34.24</v>
        <stp/>
        <stp>CADE</stp>
        <stp>52Wk High</stp>
        <tr r="M19" s="1"/>
      </tp>
      <tp>
        <v>43.44</v>
        <stp/>
        <stp>C</stp>
        <stp>52Wk Low</stp>
        <tr r="N35" s="1"/>
      </tp>
      <tp>
        <v>7.182E-3</v>
        <stp/>
        <stp>SI</stp>
        <stp>MTD % Change</stp>
        <tr r="K18" s="1"/>
      </tp>
      <tp>
        <v>-0.36599199999999998</v>
        <stp/>
        <stp>SI</stp>
        <stp>YTD % Change</stp>
        <tr r="L18" s="1"/>
      </tp>
      <tp>
        <v>6.9441620000000004</v>
        <stp/>
        <stp>C</stp>
        <stp>EPSNxFy</stp>
        <tr r="T35" s="1"/>
      </tp>
      <tp>
        <v>8.5</v>
        <stp/>
        <stp>NYCB</stp>
        <stp>52Wk Low</stp>
        <tr r="N11" s="1"/>
      </tp>
      <tp>
        <v>5857310</v>
        <stp/>
        <stp>JPM</stp>
        <stp>Volume</stp>
        <tr r="O36" s="1"/>
      </tp>
      <tp>
        <v>2435890</v>
        <stp/>
        <stp>KEY</stp>
        <stp>Volume</stp>
        <tr r="O5" s="1"/>
      </tp>
      <tp>
        <v>1412377</v>
        <stp/>
        <stp>ICE</stp>
        <stp>Volume</stp>
        <tr r="O2" s="1"/>
      </tp>
      <tp>
        <v>18276339</v>
        <stp/>
        <stp>BAC</stp>
        <stp>Volume</stp>
        <tr r="O34" s="1"/>
      </tp>
      <tp>
        <v>40947</v>
        <stp/>
        <stp>BOH</stp>
        <stp>Volume</stp>
        <tr r="O14" s="1"/>
      </tp>
      <tp>
        <v>1634025</v>
        <stp/>
        <stp>CFG</stp>
        <stp>Volume</stp>
        <tr r="O6" s="1"/>
      </tp>
      <tp>
        <v>76122</v>
        <stp/>
        <stp>CFR</stp>
        <stp>Volume</stp>
        <tr r="O10" s="1"/>
      </tp>
      <tp>
        <v>329203</v>
        <stp/>
        <stp>ASB</stp>
        <stp>Volume</stp>
        <tr r="O15" s="1"/>
      </tp>
      <tp>
        <v>795827</v>
        <stp/>
        <stp>AXP</stp>
        <stp>Volume</stp>
        <tr r="O44" s="1"/>
      </tp>
      <tp>
        <v>509942</v>
        <stp/>
        <stp>FNB</stp>
        <stp>Volume</stp>
        <tr r="O13" s="1"/>
      </tp>
      <tp>
        <v>920589</v>
        <stp/>
        <stp>FHN</stp>
        <stp>Volume</stp>
        <tr r="O7" s="1"/>
      </tp>
      <tp>
        <v>283306</v>
        <stp/>
        <stp>FRC</stp>
        <stp>Volume</stp>
        <tr r="O25" s="1"/>
      </tp>
      <tp>
        <v>538789</v>
        <stp/>
        <stp>DFS</stp>
        <stp>Volume</stp>
        <tr r="O45" s="1"/>
      </tp>
      <tp>
        <v>479519</v>
        <stp/>
        <stp>STT</stp>
        <stp>Volume</stp>
        <tr r="O26" s="1"/>
      </tp>
      <tp>
        <v>2054298</v>
        <stp/>
        <stp>SYF</stp>
        <stp>Volume</stp>
        <tr r="O46" s="1"/>
      </tp>
      <tp>
        <v>451819</v>
        <stp/>
        <stp>PNC</stp>
        <stp>Volume</stp>
        <tr r="O27" s="1"/>
      </tp>
      <tp>
        <v>6974337</v>
        <stp/>
        <stp>WFC</stp>
        <stp>Volume</stp>
        <tr r="O37" s="1"/>
      </tp>
      <tp>
        <v>180960</v>
        <stp/>
        <stp>WAL</stp>
        <stp>Volume</stp>
        <tr r="O8" s="1"/>
      </tp>
      <tp>
        <v>241149</v>
        <stp/>
        <stp>WBS</stp>
        <stp>Volume</stp>
        <tr r="O12" s="1"/>
      </tp>
      <tp>
        <v>1745100</v>
        <stp/>
        <stp>TFC</stp>
        <stp>Volume</stp>
        <tr r="O28" s="1"/>
      </tp>
      <tp>
        <v>3160814</v>
        <stp/>
        <stp>USB</stp>
        <stp>Volume</stp>
        <tr r="O29" s="1"/>
      </tp>
      <tp>
        <v>3.8268000000000003E-2</v>
        <stp/>
        <stp>XLF</stp>
        <stp>MTD % Change</stp>
        <tr r="K57" s="1"/>
      </tp>
      <tp>
        <v>-0.103713</v>
        <stp/>
        <stp>XLF</stp>
        <stp>YTD % Change</stp>
        <tr r="L57" s="1"/>
      </tp>
      <tp>
        <v>69.81</v>
        <stp/>
        <stp>SFBS</stp>
        <stp>52Wk Low</stp>
        <tr r="N16" s="1"/>
      </tp>
      <tp>
        <v>0.65491999999999995</v>
        <stp/>
        <stp>C</stp>
        <stp>PtoBook</stp>
        <tr r="W35" s="1"/>
      </tp>
      <tp>
        <v>-1.433E-3</v>
        <stp/>
        <stp>BOH</stp>
        <stp>YTD % Change</stp>
        <tr r="L14" s="1"/>
      </tp>
      <tp>
        <v>4.4063999999999999E-2</v>
        <stp/>
        <stp>BOH</stp>
        <stp>MTD % Change</stp>
        <tr r="K14" s="1"/>
      </tp>
      <tp>
        <v>3.7252E-2</v>
        <stp/>
        <stp>PB</stp>
        <stp>MTD % Change</stp>
        <tr r="K9" s="1"/>
      </tp>
      <tp>
        <v>6.2932000000000002E-2</v>
        <stp/>
        <stp>PB</stp>
        <stp>YTD % Change</stp>
        <tr r="L9" s="1"/>
      </tp>
      <tp>
        <v>2.8081999999999999E-2</v>
        <stp/>
        <stp>PNC</stp>
        <stp>MTD % Change</stp>
        <tr r="K27" s="1"/>
      </tp>
      <tp>
        <v>-0.14921200000000001</v>
        <stp/>
        <stp>PNC</stp>
        <stp>YTD % Change</stp>
        <tr r="L27" s="1"/>
      </tp>
      <tp>
        <v>4.7815000000000003E-2</v>
        <stp/>
        <stp>FNB</stp>
        <stp>YTD % Change</stp>
        <tr r="L13" s="1"/>
      </tp>
      <tp>
        <v>6.2709000000000001E-2</v>
        <stp/>
        <stp>FNB</stp>
        <stp>MTD % Change</stp>
        <tr r="K13" s="1"/>
      </tp>
      <tp>
        <v>484.21</v>
        <stp/>
        <stp>SPGI</stp>
        <stp>52Wk High</stp>
        <tr r="M47" s="1"/>
      </tp>
      <tp>
        <v>311.87</v>
        <stp/>
        <stp>SPGI</stp>
        <stp>52Wk Low</stp>
        <tr r="N47" s="1"/>
      </tp>
      <tp>
        <v>0.40875699999999998</v>
        <stp/>
        <stp>FHN</stp>
        <stp>YTD % Change</stp>
        <tr r="L7" s="1"/>
      </tp>
      <tp>
        <v>2.8846E-2</v>
        <stp/>
        <stp>FHN</stp>
        <stp>MTD % Change</stp>
        <tr r="K7" s="1"/>
      </tp>
      <tp>
        <v>-2.3605</v>
        <stp/>
        <stp>$BKX</stp>
        <stp>Change</stp>
        <tr r="I56" s="1"/>
      </tp>
      <tp>
        <v>-46.94</v>
        <stp/>
        <stp>$SPX</stp>
        <stp>Change</stp>
        <tr r="I53" s="1"/>
      </tp>
      <tp>
        <v>36952.65</v>
        <stp/>
        <stp>$INDU</stp>
        <stp>52Wk High</stp>
        <tr r="M54" s="1"/>
      </tp>
      <tp>
        <v>19.98</v>
        <stp/>
        <stp>CADE</stp>
        <stp>52Wk Low</stp>
        <tr r="N19" s="1"/>
      </tp>
      <tp>
        <v>55.971980000000002</v>
        <stp/>
        <stp>SPGI</stp>
        <stp>PtoBook</stp>
        <tr r="W47" s="1"/>
      </tp>
      <tp>
        <v>-2.0636999999999999E-2</v>
        <stp/>
        <stp>$BKX</stp>
        <stp>% Change</stp>
        <tr r="J56" s="1"/>
      </tp>
      <tp>
        <v>13.940137</v>
        <stp/>
        <stp>SPGI</stp>
        <stp>EPSNxFy</stp>
        <tr r="T47" s="1"/>
      </tp>
      <tp>
        <v>109.73</v>
        <stp/>
        <stp>MS</stp>
        <stp>52Wk High</stp>
        <tr r="M39" s="1"/>
      </tp>
      <tp>
        <v>426.15820000000002</v>
        <stp/>
        <stp>GS</stp>
        <stp>52Wk High</stp>
        <tr r="M38" s="1"/>
      </tp>
      <tp>
        <v>1.798017</v>
        <stp/>
        <stp>JPM</stp>
        <stp>PtoBook</stp>
        <tr r="W36" s="1"/>
      </tp>
      <tp>
        <v>1.3840300000000001</v>
        <stp/>
        <stp>KEY</stp>
        <stp>PtoBook</stp>
        <tr r="W5" s="1"/>
      </tp>
      <tp>
        <v>5.7168070000000002</v>
        <stp/>
        <stp>ICE</stp>
        <stp>EPSNxFy</stp>
        <tr r="T2" s="1"/>
      </tp>
      <tp>
        <v>12.55151</v>
        <stp/>
        <stp>JPM</stp>
        <stp>EPSNxFy</stp>
        <tr r="T36" s="1"/>
      </tp>
      <tp>
        <v>7009719049.999999</v>
        <stp/>
        <stp>PB</stp>
        <stp>Market Cap (Total Common)</stp>
        <tr r="R9" s="1"/>
      </tp>
      <tp>
        <v>-1.089</v>
        <stp/>
        <stp>C</stp>
        <stp>Change</stp>
        <tr r="I35" s="1"/>
      </tp>
      <tp>
        <v>3.3787470000000002</v>
        <stp/>
        <stp>ICE</stp>
        <stp>PtoBook</stp>
        <tr r="W2" s="1"/>
      </tp>
      <tp>
        <v>2.3945539999999998</v>
        <stp/>
        <stp>KEY</stp>
        <stp>EPSNxFy</stp>
        <tr r="T5" s="1"/>
      </tp>
      <tp>
        <v>-2.0336E-2</v>
        <stp/>
        <stp>C</stp>
        <stp>% Change</stp>
        <tr r="J35" s="1"/>
      </tp>
      <tp>
        <v>3.0218560000000001</v>
        <stp/>
        <stp>FRC</stp>
        <stp>PtoBook</stp>
        <tr r="W25" s="1"/>
      </tp>
      <tp>
        <v>-9.1830000000000002E-3</v>
        <stp/>
        <stp>NYCB</stp>
        <stp>% Change</stp>
        <tr r="J11" s="1"/>
      </tp>
      <tp>
        <v>0.76713500000000001</v>
        <stp/>
        <stp>FNB</stp>
        <stp>PtoBook</stp>
        <tr r="W13" s="1"/>
      </tp>
      <tp>
        <v>1.134693</v>
        <stp/>
        <stp>FHN</stp>
        <stp>PtoBook</stp>
        <tr r="W7" s="1"/>
      </tp>
      <tp>
        <v>14.330645000000001</v>
        <stp/>
        <stp>DFS</stp>
        <stp>EPSNxFy</stp>
        <tr r="T45" s="1"/>
      </tp>
      <tp>
        <v>3.8886029999999998</v>
        <stp/>
        <stp>C</stp>
        <stp>Dividend Yield</stp>
        <tr r="X35" s="1"/>
      </tp>
      <tp>
        <v>0.86803900000000001</v>
        <stp/>
        <stp>NYCB</stp>
        <stp>PtoBook</stp>
        <tr r="W11" s="1"/>
      </tp>
      <tp>
        <v>-1.0219000000000001E-2</v>
        <stp/>
        <stp>SFBS</stp>
        <stp>% Change</stp>
        <tr r="J16" s="1"/>
      </tp>
      <tp>
        <v>62.44</v>
        <stp/>
        <stp>AX</stp>
        <stp>52Wk High</stp>
        <tr r="M17" s="1"/>
      </tp>
      <tp>
        <v>9.5668480000000002</v>
        <stp/>
        <stp>FRC</stp>
        <stp>EPSNxFy</stp>
        <tr r="T25" s="1"/>
      </tp>
      <tp>
        <v>1.8729020000000001</v>
        <stp/>
        <stp>FHN</stp>
        <stp>EPSNxFy</stp>
        <tr r="T7" s="1"/>
      </tp>
      <tp>
        <v>2.697476</v>
        <stp/>
        <stp>DFS</stp>
        <stp>PtoBook</stp>
        <tr r="W45" s="1"/>
      </tp>
      <tp>
        <v>1.54</v>
        <stp/>
        <stp>FNB</stp>
        <stp>EPSNxFy</stp>
        <tr r="T13" s="1"/>
      </tp>
      <tp>
        <v>1.2156290000000001</v>
        <stp/>
        <stp>NYCB</stp>
        <stp>EPSNxFy</stp>
        <tr r="T11" s="1"/>
      </tp>
      <tp>
        <v>73.900000000000006</v>
        <stp/>
        <stp>C</stp>
        <stp>52Wk High</stp>
        <tr r="M35" s="1"/>
      </tp>
      <tp>
        <v>2974519908</v>
        <stp/>
        <stp>SI</stp>
        <stp>Market Cap (Total Common)</stp>
        <tr r="R18" s="1"/>
      </tp>
      <tp>
        <v>-1.7011999999999999E-2</v>
        <stp/>
        <stp>SPGI</stp>
        <stp>% Change</stp>
        <tr r="J47" s="1"/>
      </tp>
      <tp>
        <v>1.464728</v>
        <stp/>
        <stp>BAC</stp>
        <stp>PtoBook</stp>
        <tr r="W34" s="1"/>
      </tp>
      <tp>
        <v>2.3551139999999999</v>
        <stp/>
        <stp>BOH</stp>
        <stp>PtoBook</stp>
        <tr r="W14" s="1"/>
      </tp>
      <tp>
        <v>11.306692999999999</v>
        <stp/>
        <stp>AXP</stp>
        <stp>EPSNxFy</stp>
        <tr r="T44" s="1"/>
      </tp>
      <tp>
        <v>2.3411110000000002</v>
        <stp/>
        <stp>ASB</stp>
        <stp>EPSNxFy</stp>
        <tr r="T15" s="1"/>
      </tp>
      <tp>
        <v>0.93179400000000001</v>
        <stp/>
        <stp>CFG</stp>
        <stp>PtoBook</stp>
        <tr r="W6" s="1"/>
      </tp>
      <tp>
        <v>1.878563</v>
        <stp/>
        <stp>CFR</stp>
        <stp>PtoBook</stp>
        <tr r="W10" s="1"/>
      </tp>
      <tp>
        <v>35374708824.999992</v>
        <stp/>
        <stp>BK</stp>
        <stp>Market Cap (Total Common)</stp>
        <tr r="R24" s="1"/>
      </tp>
      <tp>
        <v>7.1106360000000004</v>
        <stp/>
        <stp>STT</stp>
        <stp>EPSCFy</stp>
        <tr r="S26" s="1"/>
      </tp>
      <tp>
        <v>5.8366910000000001</v>
        <stp/>
        <stp>SYF</stp>
        <stp>EPSCFy</stp>
        <tr r="S46" s="1"/>
      </tp>
      <tp>
        <v>14.52814</v>
        <stp/>
        <stp>PNC</stp>
        <stp>EPSCFy</stp>
        <tr r="S27" s="1"/>
      </tp>
      <tp>
        <v>3.9874290000000001</v>
        <stp/>
        <stp>WFC</stp>
        <stp>EPSCFy</stp>
        <tr r="S37" s="1"/>
      </tp>
      <tp>
        <v>5.427778</v>
        <stp/>
        <stp>WBS</stp>
        <stp>EPSCFy</stp>
        <tr r="S12" s="1"/>
      </tp>
      <tp>
        <v>10.025454999999999</v>
        <stp/>
        <stp>WAL</stp>
        <stp>EPSCFy</stp>
        <tr r="S8" s="1"/>
      </tp>
      <tp>
        <v>4.5552270000000004</v>
        <stp/>
        <stp>TFC</stp>
        <stp>EPSCFy</stp>
        <tr r="S28" s="1"/>
      </tp>
      <tp>
        <v>4.352347</v>
        <stp/>
        <stp>USB</stp>
        <stp>EPSCFy</stp>
        <tr r="S29" s="1"/>
      </tp>
      <tp>
        <v>3.1796470000000001</v>
        <stp/>
        <stp>BAC</stp>
        <stp>EPSCFy</stp>
        <tr r="S34" s="1"/>
      </tp>
      <tp>
        <v>5.6540590000000002</v>
        <stp/>
        <stp>BOH</stp>
        <stp>EPSCFy</stp>
        <tr r="S14" s="1"/>
      </tp>
      <tp>
        <v>8.0854490000000006</v>
        <stp/>
        <stp>CFR</stp>
        <stp>EPSCFy</stp>
        <tr r="S10" s="1"/>
      </tp>
      <tp>
        <v>4.2792560000000002</v>
        <stp/>
        <stp>CFG</stp>
        <stp>EPSCFy</stp>
        <tr r="S6" s="1"/>
      </tp>
      <tp>
        <v>2.1622219999999999</v>
        <stp/>
        <stp>ASB</stp>
        <stp>EPSCFy</stp>
        <tr r="S15" s="1"/>
      </tp>
      <tp>
        <v>9.8591420000000003</v>
        <stp/>
        <stp>AXP</stp>
        <stp>EPSCFy</stp>
        <tr r="S44" s="1"/>
      </tp>
      <tp>
        <v>1.311429</v>
        <stp/>
        <stp>FNB</stp>
        <stp>EPSCFy</stp>
        <tr r="S13" s="1"/>
      </tp>
      <tp>
        <v>1.525814</v>
        <stp/>
        <stp>FHN</stp>
        <stp>EPSCFy</stp>
        <tr r="S7" s="1"/>
      </tp>
      <tp>
        <v>8.5525289999999998</v>
        <stp/>
        <stp>FRC</stp>
        <stp>EPSCFy</stp>
        <tr r="S25" s="1"/>
      </tp>
      <tp>
        <v>6.0276680000000002</v>
        <stp/>
        <stp>BOH</stp>
        <stp>EPSNxFy</stp>
        <tr r="T14" s="1"/>
      </tp>
      <tp>
        <v>15.531962999999999</v>
        <stp/>
        <stp>DFS</stp>
        <stp>EPSCFy</stp>
        <tr r="S45" s="1"/>
      </tp>
      <tp>
        <v>3.775137</v>
        <stp/>
        <stp>BAC</stp>
        <stp>EPSNxFy</stp>
        <tr r="T34" s="1"/>
      </tp>
      <tp>
        <v>11.163304</v>
        <stp/>
        <stp>JPM</stp>
        <stp>EPSCFy</stp>
        <tr r="S36" s="1"/>
      </tp>
      <tp>
        <v>2.2144529999999998</v>
        <stp/>
        <stp>KEY</stp>
        <stp>EPSCFy</stp>
        <tr r="S5" s="1"/>
      </tp>
      <tp>
        <v>5.3574279999999996</v>
        <stp/>
        <stp>ICE</stp>
        <stp>EPSCFy</stp>
        <tr r="S2" s="1"/>
      </tp>
      <tp>
        <v>0.88046800000000003</v>
        <stp/>
        <stp>ASB</stp>
        <stp>PtoBook</stp>
        <tr r="W15" s="1"/>
      </tp>
      <tp>
        <v>5.6139060000000001</v>
        <stp/>
        <stp>AXP</stp>
        <stp>PtoBook</stp>
        <tr r="W44" s="1"/>
      </tp>
      <tp>
        <v>-1.8401000000000001E-2</v>
        <stp/>
        <stp>CADE</stp>
        <stp>% Change</stp>
        <tr r="J19" s="1"/>
      </tp>
      <tp>
        <v>5.0753740000000001</v>
        <stp/>
        <stp>CFG</stp>
        <stp>EPSNxFy</stp>
        <tr r="T6" s="1"/>
      </tp>
      <tp>
        <v>9.8927289999999992</v>
        <stp/>
        <stp>CFR</stp>
        <stp>EPSNxFy</stp>
        <tr r="T10" s="1"/>
      </tp>
      <tp>
        <v>1.1042289999999999</v>
        <stp/>
        <stp>CADE</stp>
        <stp>PtoBook</stp>
        <tr r="W19" s="1"/>
      </tp>
      <tp>
        <v>22184109</v>
        <stp/>
        <stp>C</stp>
        <stp>PRD_Volume90</stp>
        <tr r="P35" s="1"/>
      </tp>
      <tp>
        <v>2.8913000000000001E-2</v>
        <stp/>
        <stp>$INDU</stp>
        <stp>MTD % Change</stp>
        <tr r="K54" s="1"/>
      </tp>
      <tp>
        <v>-6.9995000000000002E-2</v>
        <stp/>
        <stp>$INDU</stp>
        <stp>YTD % Change</stp>
        <tr r="L54" s="1"/>
      </tp>
      <tp>
        <v>3.302</v>
        <stp/>
        <stp>CADE</stp>
        <stp>EPSNxFy</stp>
        <tr r="T19" s="1"/>
      </tp>
      <tp>
        <v>80.459999999999994</v>
        <stp/>
        <stp>PB</stp>
        <stp>52Wk High</stp>
        <tr r="M9" s="1"/>
      </tp>
      <tp>
        <v>5.1100000000000003</v>
        <stp/>
        <stp>SFBS</stp>
        <stp>EPSNxFy</stp>
        <tr r="T16" s="1"/>
      </tp>
      <tp>
        <v>119595114340.00002</v>
        <stp/>
        <stp>GS</stp>
        <stp>Market Cap (Total Common)</stp>
        <tr r="R38" s="1"/>
      </tp>
      <tp>
        <v>154789392800</v>
        <stp/>
        <stp>MS</stp>
        <stp>Market Cap (Total Common)</stp>
        <tr r="R39" s="1"/>
      </tp>
      <tp>
        <v>3.9999889999999998</v>
        <stp/>
        <stp>SFBS</stp>
        <stp>PtoBook</stp>
        <tr r="W16" s="1"/>
      </tp>
      <tp>
        <v>5.428159</v>
        <stp/>
        <stp>TFC</stp>
        <stp>EPSNxFy</stp>
        <tr r="T28" s="1"/>
      </tp>
      <tp>
        <v>239.26</v>
        <stp/>
        <stp>SI</stp>
        <stp>52Wk High</stp>
        <tr r="M18" s="1"/>
      </tp>
      <tp>
        <v>101875065120</v>
        <stp/>
        <stp>C</stp>
        <stp>Market Cap (Total Common)</stp>
        <tr r="R35" s="1"/>
      </tp>
      <tp>
        <v>5.0666609999999999</v>
        <stp/>
        <stp>USB</stp>
        <stp>EPSNxFy</stp>
        <tr r="T29" s="1"/>
      </tp>
      <tp>
        <v>1.112754</v>
        <stp/>
        <stp>WFC</stp>
        <stp>PtoBook</stp>
        <tr r="W37" s="1"/>
      </tp>
      <tp>
        <v>2.4590010000000002</v>
        <stp/>
        <stp>WAL</stp>
        <stp>PtoBook</stp>
        <tr r="W8" s="1"/>
      </tp>
      <tp>
        <v>1.535909</v>
        <stp/>
        <stp>WBS</stp>
        <stp>PtoBook</stp>
        <tr r="W12" s="1"/>
      </tp>
      <tp>
        <v>1073686</v>
        <stp/>
        <stp>CADE</stp>
        <stp>PRD_Volume90</stp>
        <tr r="P19" s="1"/>
      </tp>
      <tp>
        <v>1.2419519999999999</v>
        <stp/>
        <stp>TFC</stp>
        <stp>PtoBook</stp>
        <tr r="W28" s="1"/>
      </tp>
      <tp>
        <v>64.63</v>
        <stp/>
        <stp>BK</stp>
        <stp>52Wk High</stp>
        <tr r="M24" s="1"/>
      </tp>
      <tp>
        <v>2327711</v>
        <stp/>
        <stp>SPGI</stp>
        <stp>PRD_Volume90</stp>
        <tr r="P47" s="1"/>
      </tp>
      <tp>
        <v>1.7164459999999999</v>
        <stp/>
        <stp>USB</stp>
        <stp>PtoBook</stp>
        <tr r="W29" s="1"/>
      </tp>
      <tp>
        <v>-1.0958000000000001E-2</v>
        <stp/>
        <stp>$SPX</stp>
        <stp>% Change</stp>
        <tr r="J53" s="1"/>
      </tp>
      <tp>
        <v>11.786364000000001</v>
        <stp/>
        <stp>WAL</stp>
        <stp>EPSNxFy</stp>
        <tr r="T8" s="1"/>
      </tp>
      <tp>
        <v>6.41</v>
        <stp/>
        <stp>WBS</stp>
        <stp>EPSNxFy</stp>
        <tr r="T12" s="1"/>
      </tp>
      <tp>
        <v>5.0956859999999997</v>
        <stp/>
        <stp>WFC</stp>
        <stp>EPSNxFy</stp>
        <tr r="T37" s="1"/>
      </tp>
      <tp>
        <v>16.557486999999998</v>
        <stp/>
        <stp>PNC</stp>
        <stp>EPSNxFy</stp>
        <tr r="T27" s="1"/>
      </tp>
      <tp>
        <v>8366115</v>
        <stp/>
        <stp>C</stp>
        <stp>Volume</stp>
        <tr r="O35" s="1"/>
      </tp>
      <tp>
        <v>2737953426</v>
        <stp/>
        <stp>AX</stp>
        <stp>Market Cap (Total Common)</stp>
        <tr r="R17" s="1"/>
      </tp>
      <tp>
        <v>1.3407020000000001</v>
        <stp/>
        <stp>STT</stp>
        <stp>PtoBook</stp>
        <tr r="W26" s="1"/>
      </tp>
      <tp>
        <v>1.8914679999999999</v>
        <stp/>
        <stp>SYF</stp>
        <stp>PtoBook</stp>
        <tr r="W46" s="1"/>
      </tp>
      <tp>
        <v>1.6615709999999999</v>
        <stp/>
        <stp>PNC</stp>
        <stp>PtoBook</stp>
        <tr r="W27" s="1"/>
      </tp>
      <tp>
        <v>7090883</v>
        <stp/>
        <stp>NYCB</stp>
        <stp>PRD_Volume90</stp>
        <tr r="P11" s="1"/>
      </tp>
      <tp>
        <v>5.5718769999999997</v>
        <stp/>
        <stp>SYF</stp>
        <stp>EPSNxFy</stp>
        <tr r="T46" s="1"/>
      </tp>
      <tp>
        <v>8.6085840000000005</v>
        <stp/>
        <stp>STT</stp>
        <stp>EPSNxFy</stp>
        <tr r="T26" s="1"/>
      </tp>
      <tp>
        <v>164995</v>
        <stp/>
        <stp>SFBS</stp>
        <stp>PRD_Volume90</stp>
        <tr r="P16" s="1"/>
      </tp>
      <tp>
        <v>2.6476E-2</v>
        <stp/>
        <stp>$COMPQ</stp>
        <stp>MTD % Change</stp>
        <tr r="K55" s="1"/>
      </tp>
      <tp>
        <v>-0.18704000000000001</v>
        <stp/>
        <stp>$COMPQ</stp>
        <stp>YTD % Change</stp>
        <tr r="L5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4</xdr:row>
      <xdr:rowOff>25400</xdr:rowOff>
    </xdr:from>
    <xdr:to>
      <xdr:col>4</xdr:col>
      <xdr:colOff>542925</xdr:colOff>
      <xdr:row>9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451723-0DE8-4DF9-B8B2-6B6F4D67F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7200" y="787400"/>
          <a:ext cx="1203325" cy="1031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50800</xdr:rowOff>
    </xdr:from>
    <xdr:to>
      <xdr:col>3</xdr:col>
      <xdr:colOff>104775</xdr:colOff>
      <xdr:row>3</xdr:row>
      <xdr:rowOff>45225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4062DA-59B0-4F62-8539-45369473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50800"/>
          <a:ext cx="676275" cy="70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B461-9BD9-423A-AC61-62AEE299201D}">
  <dimension ref="C13:C16"/>
  <sheetViews>
    <sheetView workbookViewId="0">
      <selection activeCell="F8" sqref="F8"/>
    </sheetView>
  </sheetViews>
  <sheetFormatPr defaultColWidth="13.6328125" defaultRowHeight="14.5" x14ac:dyDescent="0.35"/>
  <cols>
    <col min="1" max="16384" width="13.6328125" style="16"/>
  </cols>
  <sheetData>
    <row r="13" spans="3:3" ht="31" x14ac:dyDescent="0.7">
      <c r="C13" s="15" t="s">
        <v>48</v>
      </c>
    </row>
    <row r="15" spans="3:3" x14ac:dyDescent="0.35">
      <c r="C15" s="17" t="s">
        <v>49</v>
      </c>
    </row>
    <row r="16" spans="3:3" x14ac:dyDescent="0.35">
      <c r="C16" s="18">
        <v>2021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36E07-8253-490E-9421-33C09EA556F3}">
  <dimension ref="A1:Y58"/>
  <sheetViews>
    <sheetView tabSelected="1" zoomScale="80" zoomScaleNormal="80" workbookViewId="0">
      <pane ySplit="1" topLeftCell="A2" activePane="bottomLeft" state="frozen"/>
      <selection pane="bottomLeft" activeCell="AA21" sqref="AA21"/>
    </sheetView>
  </sheetViews>
  <sheetFormatPr defaultColWidth="9.08984375" defaultRowHeight="14.5" x14ac:dyDescent="0.35"/>
  <cols>
    <col min="1" max="1" width="1.6328125" style="19" customWidth="1"/>
    <col min="2" max="2" width="9.6328125" style="19"/>
    <col min="3" max="3" width="10.6328125" style="19" bestFit="1" customWidth="1"/>
    <col min="4" max="4" width="9.6328125" style="19"/>
    <col min="5" max="5" width="3.54296875" style="19" customWidth="1"/>
    <col min="6" max="6" width="3.08984375" style="14" customWidth="1"/>
    <col min="7" max="7" width="14" style="1" customWidth="1"/>
    <col min="8" max="16" width="9.08984375" style="1" bestFit="1" customWidth="1"/>
    <col min="17" max="17" width="6.453125" style="1" bestFit="1" customWidth="1"/>
    <col min="18" max="20" width="9.08984375" style="1" bestFit="1" customWidth="1"/>
    <col min="21" max="22" width="6.453125" style="1" bestFit="1" customWidth="1"/>
    <col min="23" max="23" width="9.08984375" style="1" bestFit="1" customWidth="1"/>
    <col min="24" max="24" width="10" style="1" bestFit="1" customWidth="1"/>
    <col min="25" max="25" width="14.08984375" style="1" bestFit="1" customWidth="1"/>
    <col min="26" max="16384" width="9.08984375" style="1"/>
  </cols>
  <sheetData>
    <row r="1" spans="1:25" s="11" customFormat="1" ht="32.5" x14ac:dyDescent="0.35">
      <c r="A1" s="19"/>
      <c r="B1" s="19"/>
      <c r="C1" s="19"/>
      <c r="D1" s="19"/>
      <c r="E1" s="19"/>
      <c r="F1" s="14"/>
      <c r="G1" s="21" t="str">
        <f>_xll.ICEQuotes(G2:G2,H1:X1)</f>
        <v>Quote Table</v>
      </c>
      <c r="H1" s="21" t="s">
        <v>14</v>
      </c>
      <c r="I1" s="21" t="s">
        <v>0</v>
      </c>
      <c r="J1" s="21" t="s">
        <v>1</v>
      </c>
      <c r="K1" s="21" t="s">
        <v>2</v>
      </c>
      <c r="L1" s="21" t="s">
        <v>3</v>
      </c>
      <c r="M1" s="21" t="s">
        <v>4</v>
      </c>
      <c r="N1" s="21" t="s">
        <v>5</v>
      </c>
      <c r="O1" s="21" t="s">
        <v>6</v>
      </c>
      <c r="P1" s="21" t="s">
        <v>7</v>
      </c>
      <c r="Q1" s="21" t="s">
        <v>17</v>
      </c>
      <c r="R1" s="21" t="s">
        <v>8</v>
      </c>
      <c r="S1" s="21" t="s">
        <v>9</v>
      </c>
      <c r="T1" s="21" t="s">
        <v>10</v>
      </c>
      <c r="U1" s="21" t="s">
        <v>15</v>
      </c>
      <c r="V1" s="21" t="s">
        <v>16</v>
      </c>
      <c r="W1" s="21" t="s">
        <v>11</v>
      </c>
      <c r="X1" s="21" t="s">
        <v>12</v>
      </c>
      <c r="Y1" s="10"/>
    </row>
    <row r="2" spans="1:25" x14ac:dyDescent="0.35">
      <c r="G2" s="1" t="s">
        <v>51</v>
      </c>
      <c r="H2" s="1">
        <f>RTD("ice.xl",,$G2,_xll.ICEFldID(H$1))</f>
        <v>109.56</v>
      </c>
      <c r="I2" s="1">
        <f>RTD("ice.xl",,$G2,_xll.ICEFldID(I$1))</f>
        <v>-3.06</v>
      </c>
      <c r="J2" s="2">
        <f>RTD("ice.xl",,$G2,_xll.ICEFldID(J$1))</f>
        <v>-2.7171000000000001E-2</v>
      </c>
      <c r="K2" s="2">
        <f>RTD("ice.xl",,$G2,_xll.ICEFldID(K$1))</f>
        <v>7.4222999999999997E-2</v>
      </c>
      <c r="L2" s="2">
        <f>RTD("ice.xl",,$G2,_xll.ICEFldID(L$1))</f>
        <v>-0.19894700000000001</v>
      </c>
      <c r="M2" s="5">
        <f>RTD("ice.xl",,$G2,_xll.ICEFldID(M$1))</f>
        <v>139.79</v>
      </c>
      <c r="N2" s="5">
        <f>RTD("ice.xl",,$G2,_xll.ICEFldID(N$1))</f>
        <v>90.05</v>
      </c>
      <c r="O2" s="3">
        <f>RTD("ice.xl",,$G2,_xll.ICEFldID(O$1))</f>
        <v>1412377</v>
      </c>
      <c r="P2" s="3">
        <f>RTD("ice.xl",,$G2,_xll.ICEFldID(P$1))</f>
        <v>3207774</v>
      </c>
      <c r="Q2" s="4">
        <f>O2/P2</f>
        <v>0.44029816314989773</v>
      </c>
      <c r="R2" s="12">
        <f>RTD("ice.xl",,$G2,_xll.ICEFldID(R$1))</f>
        <v>61184658480</v>
      </c>
      <c r="S2" s="5">
        <f>RTD("ice.xl",,$G2,_xll.ICEFldID(S$1))</f>
        <v>5.3574279999999996</v>
      </c>
      <c r="T2" s="5">
        <f>RTD("ice.xl",,$G2,_xll.ICEFldID(T$1))</f>
        <v>5.7168070000000002</v>
      </c>
      <c r="U2" s="6">
        <f>H2/S2</f>
        <v>20.450111508731432</v>
      </c>
      <c r="V2" s="6">
        <f>H2/T2</f>
        <v>19.164544124018878</v>
      </c>
      <c r="W2" s="5">
        <f>RTD("ice.xl",,$G2,_xll.ICEFldID(W$1))</f>
        <v>3.3787470000000002</v>
      </c>
      <c r="X2" s="7">
        <f>RTD("ice.xl",,$G2,_xll.ICEFldID(X$1))</f>
        <v>1.3873679999999999</v>
      </c>
    </row>
    <row r="3" spans="1:25" x14ac:dyDescent="0.35">
      <c r="M3" s="5"/>
      <c r="N3" s="5"/>
      <c r="R3" s="12"/>
    </row>
    <row r="4" spans="1:25" x14ac:dyDescent="0.35">
      <c r="G4" s="22" t="s">
        <v>47</v>
      </c>
      <c r="H4" s="22"/>
      <c r="I4" s="22"/>
      <c r="J4" s="22"/>
      <c r="K4" s="22"/>
      <c r="L4" s="22"/>
      <c r="M4" s="23"/>
      <c r="N4" s="23"/>
      <c r="O4" s="22"/>
      <c r="P4" s="22"/>
      <c r="Q4" s="22"/>
      <c r="R4" s="24"/>
      <c r="S4" s="22"/>
      <c r="T4" s="22"/>
      <c r="U4" s="22"/>
      <c r="V4" s="22"/>
      <c r="W4" s="22"/>
      <c r="X4" s="22"/>
    </row>
    <row r="5" spans="1:25" x14ac:dyDescent="0.35">
      <c r="B5" s="20" t="s">
        <v>50</v>
      </c>
      <c r="G5" s="1" t="s">
        <v>19</v>
      </c>
      <c r="H5" s="1">
        <f>RTD("ice.xl",,$G5,_xll.ICEFldID(H$1))</f>
        <v>19.234999999999999</v>
      </c>
      <c r="I5" s="1">
        <f>RTD("ice.xl",,$G5,_xll.ICEFldID(I$1))</f>
        <v>-0.40500000000000003</v>
      </c>
      <c r="J5" s="2">
        <f>RTD("ice.xl",,$G5,_xll.ICEFldID(J$1))</f>
        <v>-2.0621E-2</v>
      </c>
      <c r="K5" s="2">
        <f>RTD("ice.xl",,$G5,_xll.ICEFldID(K$1))</f>
        <v>5.1093E-2</v>
      </c>
      <c r="L5" s="2">
        <f>RTD("ice.xl",,$G5,_xll.ICEFldID(L$1))</f>
        <v>-0.16839599999999999</v>
      </c>
      <c r="M5" s="5">
        <f>RTD("ice.xl",,$G5,_xll.ICEFldID(M$1))</f>
        <v>27.17</v>
      </c>
      <c r="N5" s="5">
        <f>RTD("ice.xl",,$G5,_xll.ICEFldID(N$1))</f>
        <v>16.405000000000001</v>
      </c>
      <c r="O5" s="3">
        <f>RTD("ice.xl",,$G5,_xll.ICEFldID(O$1))</f>
        <v>2435890</v>
      </c>
      <c r="P5" s="3">
        <f>RTD("ice.xl",,$G5,_xll.ICEFldID(P$1))</f>
        <v>10240961</v>
      </c>
      <c r="Q5" s="4">
        <f>O5/P5</f>
        <v>0.23785756043793155</v>
      </c>
      <c r="R5" s="12">
        <f>RTD("ice.xl",,$G5,_xll.ICEFldID(R$1))</f>
        <v>17939695864.999996</v>
      </c>
      <c r="S5" s="5">
        <f>RTD("ice.xl",,$G5,_xll.ICEFldID(S$1))</f>
        <v>2.2144529999999998</v>
      </c>
      <c r="T5" s="5">
        <f>RTD("ice.xl",,$G5,_xll.ICEFldID(T$1))</f>
        <v>2.3945539999999998</v>
      </c>
      <c r="U5" s="6">
        <f>H5/S5</f>
        <v>8.6861179713455208</v>
      </c>
      <c r="V5" s="6">
        <f>H5/T5</f>
        <v>8.0328111205677555</v>
      </c>
      <c r="W5" s="5">
        <f>RTD("ice.xl",,$G5,_xll.ICEFldID(W$1))</f>
        <v>1.3840300000000001</v>
      </c>
      <c r="X5" s="7">
        <f>RTD("ice.xl",,$G5,_xll.ICEFldID(X$1))</f>
        <v>4.0551079999999997</v>
      </c>
    </row>
    <row r="6" spans="1:25" x14ac:dyDescent="0.35">
      <c r="G6" s="1" t="s">
        <v>18</v>
      </c>
      <c r="H6" s="1">
        <f>RTD("ice.xl",,$G6,_xll.ICEFldID(H$1))</f>
        <v>38.979999999999997</v>
      </c>
      <c r="I6" s="1">
        <f>RTD("ice.xl",,$G6,_xll.ICEFldID(I$1))</f>
        <v>-0.76</v>
      </c>
      <c r="J6" s="2">
        <f>RTD("ice.xl",,$G6,_xll.ICEFldID(J$1))</f>
        <v>-1.9123999999999999E-2</v>
      </c>
      <c r="K6" s="2">
        <f>RTD("ice.xl",,$G6,_xll.ICEFldID(K$1))</f>
        <v>2.6599999999999999E-2</v>
      </c>
      <c r="L6" s="2">
        <f>RTD("ice.xl",,$G6,_xll.ICEFldID(L$1))</f>
        <v>-0.17502599999999999</v>
      </c>
      <c r="M6" s="5">
        <f>RTD("ice.xl",,$G6,_xll.ICEFldID(M$1))</f>
        <v>57</v>
      </c>
      <c r="N6" s="5">
        <f>RTD("ice.xl",,$G6,_xll.ICEFldID(N$1))</f>
        <v>34.344999999999999</v>
      </c>
      <c r="O6" s="3">
        <f>RTD("ice.xl",,$G6,_xll.ICEFldID(O$1))</f>
        <v>1634025</v>
      </c>
      <c r="P6" s="3">
        <f>RTD("ice.xl",,$G6,_xll.ICEFldID(P$1))</f>
        <v>5293845</v>
      </c>
      <c r="Q6" s="4">
        <f t="shared" ref="Q6:Q19" si="0">O6/P6</f>
        <v>0.30866506291740692</v>
      </c>
      <c r="R6" s="12">
        <f>RTD("ice.xl",,$G6,_xll.ICEFldID(R$1))</f>
        <v>19320164139.999996</v>
      </c>
      <c r="S6" s="5">
        <f>RTD("ice.xl",,$G6,_xll.ICEFldID(S$1))</f>
        <v>4.2792560000000002</v>
      </c>
      <c r="T6" s="5">
        <f>RTD("ice.xl",,$G6,_xll.ICEFldID(T$1))</f>
        <v>5.0753740000000001</v>
      </c>
      <c r="U6" s="6">
        <f t="shared" ref="U6:U9" si="1">H6/S6</f>
        <v>9.1090600796026209</v>
      </c>
      <c r="V6" s="6">
        <f t="shared" ref="V6:V9" si="2">H6/T6</f>
        <v>7.6802221865817168</v>
      </c>
      <c r="W6" s="5">
        <f>RTD("ice.xl",,$G6,_xll.ICEFldID(W$1))</f>
        <v>0.93179400000000001</v>
      </c>
      <c r="X6" s="7">
        <f>RTD("ice.xl",,$G6,_xll.ICEFldID(X$1))</f>
        <v>4.3099030000000003</v>
      </c>
    </row>
    <row r="7" spans="1:25" ht="15" customHeight="1" x14ac:dyDescent="0.35">
      <c r="B7" s="25" t="s">
        <v>65</v>
      </c>
      <c r="C7" s="25"/>
      <c r="D7" s="25"/>
      <c r="G7" s="1" t="s">
        <v>13</v>
      </c>
      <c r="H7" s="1">
        <f>RTD("ice.xl",,$G7,_xll.ICEFldID(H$1))</f>
        <v>23.004999999999999</v>
      </c>
      <c r="I7" s="1">
        <f>RTD("ice.xl",,$G7,_xll.ICEFldID(I$1))</f>
        <v>-0.105</v>
      </c>
      <c r="J7" s="2">
        <f>RTD("ice.xl",,$G7,_xll.ICEFldID(J$1))</f>
        <v>-4.5430000000000002E-3</v>
      </c>
      <c r="K7" s="2">
        <f>RTD("ice.xl",,$G7,_xll.ICEFldID(K$1))</f>
        <v>2.8846E-2</v>
      </c>
      <c r="L7" s="2">
        <f>RTD("ice.xl",,$G7,_xll.ICEFldID(L$1))</f>
        <v>0.40875699999999998</v>
      </c>
      <c r="M7" s="5">
        <f>RTD("ice.xl",,$G7,_xll.ICEFldID(M$1))</f>
        <v>24.24</v>
      </c>
      <c r="N7" s="5">
        <f>RTD("ice.xl",,$G7,_xll.ICEFldID(N$1))</f>
        <v>14.670999999999999</v>
      </c>
      <c r="O7" s="3">
        <f>RTD("ice.xl",,$G7,_xll.ICEFldID(O$1))</f>
        <v>920589</v>
      </c>
      <c r="P7" s="3">
        <f>RTD("ice.xl",,$G7,_xll.ICEFldID(P$1))</f>
        <v>4140054</v>
      </c>
      <c r="Q7" s="4">
        <f t="shared" si="0"/>
        <v>0.22236159238502687</v>
      </c>
      <c r="R7" s="12">
        <f>RTD("ice.xl",,$G7,_xll.ICEFldID(R$1))</f>
        <v>12344713050</v>
      </c>
      <c r="S7" s="5">
        <f>RTD("ice.xl",,$G7,_xll.ICEFldID(S$1))</f>
        <v>1.525814</v>
      </c>
      <c r="T7" s="5">
        <f>RTD("ice.xl",,$G7,_xll.ICEFldID(T$1))</f>
        <v>1.8729020000000001</v>
      </c>
      <c r="U7" s="6">
        <f t="shared" si="1"/>
        <v>15.077198138174115</v>
      </c>
      <c r="V7" s="6">
        <f t="shared" si="2"/>
        <v>12.283077277935524</v>
      </c>
      <c r="W7" s="5">
        <f>RTD("ice.xl",,$G7,_xll.ICEFldID(W$1))</f>
        <v>1.134693</v>
      </c>
      <c r="X7" s="7">
        <f>RTD("ice.xl",,$G7,_xll.ICEFldID(X$1))</f>
        <v>2.6081289999999999</v>
      </c>
    </row>
    <row r="8" spans="1:25" x14ac:dyDescent="0.35">
      <c r="B8" s="25"/>
      <c r="C8" s="25"/>
      <c r="D8" s="25"/>
      <c r="G8" s="1" t="s">
        <v>53</v>
      </c>
      <c r="H8" s="1">
        <f>RTD("ice.xl",,$G8,_xll.ICEFldID(H$1))</f>
        <v>83.344999999999999</v>
      </c>
      <c r="I8" s="1">
        <f>RTD("ice.xl",,$G8,_xll.ICEFldID(I$1))</f>
        <v>-2.4550000000000001</v>
      </c>
      <c r="J8" s="2">
        <f>RTD("ice.xl",,$G8,_xll.ICEFldID(J$1))</f>
        <v>-2.8613E-2</v>
      </c>
      <c r="K8" s="2">
        <f>RTD("ice.xl",,$G8,_xll.ICEFldID(K$1))</f>
        <v>9.1189000000000006E-2</v>
      </c>
      <c r="L8" s="2">
        <f>RTD("ice.xl",,$G8,_xll.ICEFldID(L$1))</f>
        <v>-0.22577800000000001</v>
      </c>
      <c r="M8" s="5">
        <f>RTD("ice.xl",,$G8,_xll.ICEFldID(M$1))</f>
        <v>124.93</v>
      </c>
      <c r="N8" s="5">
        <f>RTD("ice.xl",,$G8,_xll.ICEFldID(N$1))</f>
        <v>68.41</v>
      </c>
      <c r="O8" s="3">
        <f>RTD("ice.xl",,$G8,_xll.ICEFldID(O$1))</f>
        <v>180960</v>
      </c>
      <c r="P8" s="3">
        <f>RTD("ice.xl",,$G8,_xll.ICEFldID(P$1))</f>
        <v>708271</v>
      </c>
      <c r="Q8" s="4">
        <f t="shared" si="0"/>
        <v>0.25549542477385068</v>
      </c>
      <c r="R8" s="12">
        <f>RTD("ice.xl",,$G8,_xll.ICEFldID(R$1))</f>
        <v>9024596600</v>
      </c>
      <c r="S8" s="5">
        <f>RTD("ice.xl",,$G8,_xll.ICEFldID(S$1))</f>
        <v>10.025454999999999</v>
      </c>
      <c r="T8" s="5">
        <f>RTD("ice.xl",,$G8,_xll.ICEFldID(T$1))</f>
        <v>11.786364000000001</v>
      </c>
      <c r="U8" s="6">
        <f t="shared" si="1"/>
        <v>8.3133383971101562</v>
      </c>
      <c r="V8" s="6">
        <f t="shared" si="2"/>
        <v>7.0713071478192928</v>
      </c>
      <c r="W8" s="5">
        <f>RTD("ice.xl",,$G8,_xll.ICEFldID(W$1))</f>
        <v>2.4590010000000002</v>
      </c>
      <c r="X8" s="7">
        <f>RTD("ice.xl",,$G8,_xll.ICEFldID(X$1))</f>
        <v>1.7277579999999999</v>
      </c>
    </row>
    <row r="9" spans="1:25" x14ac:dyDescent="0.35">
      <c r="B9" s="25"/>
      <c r="C9" s="25"/>
      <c r="D9" s="25"/>
      <c r="G9" s="1" t="s">
        <v>54</v>
      </c>
      <c r="H9" s="1">
        <f>RTD("ice.xl",,$G9,_xll.ICEFldID(H$1))</f>
        <v>76.849999999999994</v>
      </c>
      <c r="I9" s="1">
        <f>RTD("ice.xl",,$G9,_xll.ICEFldID(I$1))</f>
        <v>-0.65</v>
      </c>
      <c r="J9" s="2">
        <f>RTD("ice.xl",,$G9,_xll.ICEFldID(J$1))</f>
        <v>-8.3870000000000004E-3</v>
      </c>
      <c r="K9" s="2">
        <f>RTD("ice.xl",,$G9,_xll.ICEFldID(K$1))</f>
        <v>3.7252E-2</v>
      </c>
      <c r="L9" s="2">
        <f>RTD("ice.xl",,$G9,_xll.ICEFldID(L$1))</f>
        <v>6.2932000000000002E-2</v>
      </c>
      <c r="M9" s="5">
        <f>RTD("ice.xl",,$G9,_xll.ICEFldID(M$1))</f>
        <v>80.459999999999994</v>
      </c>
      <c r="N9" s="5">
        <f>RTD("ice.xl",,$G9,_xll.ICEFldID(N$1))</f>
        <v>64.400000000000006</v>
      </c>
      <c r="O9" s="3">
        <f>RTD("ice.xl",,$G9,_xll.ICEFldID(O$1))</f>
        <v>152064</v>
      </c>
      <c r="P9" s="3">
        <f>RTD("ice.xl",,$G9,_xll.ICEFldID(P$1))</f>
        <v>566913</v>
      </c>
      <c r="Q9" s="4">
        <f t="shared" si="0"/>
        <v>0.26823163342523454</v>
      </c>
      <c r="R9" s="12">
        <f>RTD("ice.xl",,$G9,_xll.ICEFldID(R$1))</f>
        <v>7009719049.999999</v>
      </c>
      <c r="S9" s="5">
        <f>RTD("ice.xl",,$G9,_xll.ICEFldID(S$1))</f>
        <v>5.7429870000000003</v>
      </c>
      <c r="T9" s="5">
        <f>RTD("ice.xl",,$G9,_xll.ICEFldID(T$1))</f>
        <v>6.1679069999999996</v>
      </c>
      <c r="U9" s="6">
        <f t="shared" si="1"/>
        <v>13.381538213476713</v>
      </c>
      <c r="V9" s="6">
        <f t="shared" si="2"/>
        <v>12.459656087551256</v>
      </c>
      <c r="W9" s="5">
        <f>RTD("ice.xl",,$G9,_xll.ICEFldID(W$1))</f>
        <v>1.036826</v>
      </c>
      <c r="X9" s="7">
        <f>RTD("ice.xl",,$G9,_xll.ICEFldID(X$1))</f>
        <v>2.7065709999999998</v>
      </c>
    </row>
    <row r="10" spans="1:25" x14ac:dyDescent="0.35">
      <c r="B10" s="25"/>
      <c r="C10" s="25"/>
      <c r="D10" s="25"/>
      <c r="G10" s="1" t="s">
        <v>55</v>
      </c>
      <c r="H10" s="1">
        <f>RTD("ice.xl",,$G10,_xll.ICEFldID(H$1))</f>
        <v>137.88999999999999</v>
      </c>
      <c r="I10" s="1">
        <f>RTD("ice.xl",,$G10,_xll.ICEFldID(I$1))</f>
        <v>-1.54</v>
      </c>
      <c r="J10" s="2">
        <f>RTD("ice.xl",,$G10,_xll.ICEFldID(J$1))</f>
        <v>-1.1044999999999999E-2</v>
      </c>
      <c r="K10" s="2">
        <f>RTD("ice.xl",,$G10,_xll.ICEFldID(K$1))</f>
        <v>5.7438999999999997E-2</v>
      </c>
      <c r="L10" s="2">
        <f>RTD("ice.xl",,$G10,_xll.ICEFldID(L$1))</f>
        <v>9.3756999999999993E-2</v>
      </c>
      <c r="M10" s="5">
        <f>RTD("ice.xl",,$G10,_xll.ICEFldID(M$1))</f>
        <v>147.38999999999999</v>
      </c>
      <c r="N10" s="5">
        <f>RTD("ice.xl",,$G10,_xll.ICEFldID(N$1))</f>
        <v>106.66</v>
      </c>
      <c r="O10" s="3">
        <f>RTD("ice.xl",,$G10,_xll.ICEFldID(O$1))</f>
        <v>76122</v>
      </c>
      <c r="P10" s="3">
        <f>RTD("ice.xl",,$G10,_xll.ICEFldID(P$1))</f>
        <v>344192</v>
      </c>
      <c r="Q10" s="4">
        <f t="shared" si="0"/>
        <v>0.22116144477500929</v>
      </c>
      <c r="R10" s="12">
        <f>RTD("ice.xl",,$G10,_xll.ICEFldID(R$1))</f>
        <v>8842609919.9999981</v>
      </c>
      <c r="S10" s="5">
        <f>RTD("ice.xl",,$G10,_xll.ICEFldID(S$1))</f>
        <v>8.0854490000000006</v>
      </c>
      <c r="T10" s="5">
        <f>RTD("ice.xl",,$G10,_xll.ICEFldID(T$1))</f>
        <v>9.8927289999999992</v>
      </c>
      <c r="U10" s="6">
        <f t="shared" ref="U10:U12" si="3">H10/S10</f>
        <v>17.05409309983898</v>
      </c>
      <c r="V10" s="6">
        <f t="shared" ref="V10:V12" si="4">H10/T10</f>
        <v>13.938519896784801</v>
      </c>
      <c r="W10" s="5">
        <f>RTD("ice.xl",,$G10,_xll.ICEFldID(W$1))</f>
        <v>1.878563</v>
      </c>
      <c r="X10" s="7">
        <f>RTD("ice.xl",,$G10,_xll.ICEFldID(X$1))</f>
        <v>2.5237509999999999</v>
      </c>
    </row>
    <row r="11" spans="1:25" x14ac:dyDescent="0.35">
      <c r="B11" s="25"/>
      <c r="C11" s="25"/>
      <c r="D11" s="25"/>
      <c r="G11" s="1" t="s">
        <v>56</v>
      </c>
      <c r="H11" s="1">
        <f>RTD("ice.xl",,$G11,_xll.ICEFldID(H$1))</f>
        <v>10.79</v>
      </c>
      <c r="I11" s="1">
        <f>RTD("ice.xl",,$G11,_xll.ICEFldID(I$1))</f>
        <v>-0.1</v>
      </c>
      <c r="J11" s="2">
        <f>RTD("ice.xl",,$G11,_xll.ICEFldID(J$1))</f>
        <v>-9.1830000000000002E-3</v>
      </c>
      <c r="K11" s="2">
        <f>RTD("ice.xl",,$G11,_xll.ICEFldID(K$1))</f>
        <v>1.6008000000000001E-2</v>
      </c>
      <c r="L11" s="2">
        <f>RTD("ice.xl",,$G11,_xll.ICEFldID(L$1))</f>
        <v>-0.116298</v>
      </c>
      <c r="M11" s="5">
        <f>RTD("ice.xl",,$G11,_xll.ICEFldID(M$1))</f>
        <v>14.33</v>
      </c>
      <c r="N11" s="5">
        <f>RTD("ice.xl",,$G11,_xll.ICEFldID(N$1))</f>
        <v>8.5</v>
      </c>
      <c r="O11" s="3">
        <f>RTD("ice.xl",,$G11,_xll.ICEFldID(O$1))</f>
        <v>1502480</v>
      </c>
      <c r="P11" s="3">
        <f>RTD("ice.xl",,$G11,_xll.ICEFldID(P$1))</f>
        <v>7090883</v>
      </c>
      <c r="Q11" s="4">
        <f t="shared" si="0"/>
        <v>0.21188898477100807</v>
      </c>
      <c r="R11" s="12">
        <f>RTD("ice.xl",,$G11,_xll.ICEFldID(R$1))</f>
        <v>5039340020</v>
      </c>
      <c r="S11" s="5">
        <f>RTD("ice.xl",,$G11,_xll.ICEFldID(S$1))</f>
        <v>1.3321810000000001</v>
      </c>
      <c r="T11" s="5">
        <f>RTD("ice.xl",,$G11,_xll.ICEFldID(T$1))</f>
        <v>1.2156290000000001</v>
      </c>
      <c r="U11" s="6">
        <f t="shared" si="3"/>
        <v>8.0994999928688358</v>
      </c>
      <c r="V11" s="6">
        <f t="shared" si="4"/>
        <v>8.8760633384034104</v>
      </c>
      <c r="W11" s="5">
        <f>RTD("ice.xl",,$G11,_xll.ICEFldID(W$1))</f>
        <v>0.86803900000000001</v>
      </c>
      <c r="X11" s="7">
        <f>RTD("ice.xl",,$G11,_xll.ICEFldID(X$1))</f>
        <v>6.3021320000000003</v>
      </c>
    </row>
    <row r="12" spans="1:25" x14ac:dyDescent="0.35">
      <c r="B12" s="25"/>
      <c r="C12" s="25"/>
      <c r="D12" s="25"/>
      <c r="G12" s="1" t="s">
        <v>57</v>
      </c>
      <c r="H12" s="1">
        <f>RTD("ice.xl",,$G12,_xll.ICEFldID(H$1))</f>
        <v>48.91</v>
      </c>
      <c r="I12" s="1">
        <f>RTD("ice.xl",,$G12,_xll.ICEFldID(I$1))</f>
        <v>-0.97</v>
      </c>
      <c r="J12" s="2">
        <f>RTD("ice.xl",,$G12,_xll.ICEFldID(J$1))</f>
        <v>-1.9446999999999999E-2</v>
      </c>
      <c r="K12" s="2">
        <f>RTD("ice.xl",,$G12,_xll.ICEFldID(K$1))</f>
        <v>5.296E-2</v>
      </c>
      <c r="L12" s="2">
        <f>RTD("ice.xl",,$G12,_xll.ICEFldID(L$1))</f>
        <v>-0.12410499999999999</v>
      </c>
      <c r="M12" s="5">
        <f>RTD("ice.xl",,$G12,_xll.ICEFldID(M$1))</f>
        <v>65</v>
      </c>
      <c r="N12" s="5">
        <f>RTD("ice.xl",,$G12,_xll.ICEFldID(N$1))</f>
        <v>40.72</v>
      </c>
      <c r="O12" s="3">
        <f>RTD("ice.xl",,$G12,_xll.ICEFldID(O$1))</f>
        <v>241149</v>
      </c>
      <c r="P12" s="3">
        <f>RTD("ice.xl",,$G12,_xll.ICEFldID(P$1))</f>
        <v>1039926</v>
      </c>
      <c r="Q12" s="4">
        <f t="shared" si="0"/>
        <v>0.23189053836522983</v>
      </c>
      <c r="R12" s="12">
        <f>RTD("ice.xl",,$G12,_xll.ICEFldID(R$1))</f>
        <v>8600040939.9999981</v>
      </c>
      <c r="S12" s="5">
        <f>RTD("ice.xl",,$G12,_xll.ICEFldID(S$1))</f>
        <v>5.427778</v>
      </c>
      <c r="T12" s="5">
        <f>RTD("ice.xl",,$G12,_xll.ICEFldID(T$1))</f>
        <v>6.41</v>
      </c>
      <c r="U12" s="6">
        <f t="shared" si="3"/>
        <v>9.0110538787695429</v>
      </c>
      <c r="V12" s="6">
        <f t="shared" si="4"/>
        <v>7.6302652106084237</v>
      </c>
      <c r="W12" s="5">
        <f>RTD("ice.xl",,$G12,_xll.ICEFldID(W$1))</f>
        <v>1.535909</v>
      </c>
      <c r="X12" s="7">
        <f>RTD("ice.xl",,$G12,_xll.ICEFldID(X$1))</f>
        <v>3.271315</v>
      </c>
    </row>
    <row r="13" spans="1:25" x14ac:dyDescent="0.35">
      <c r="B13" s="25"/>
      <c r="C13" s="25"/>
      <c r="D13" s="25"/>
      <c r="G13" s="1" t="s">
        <v>58</v>
      </c>
      <c r="H13" s="1">
        <f>RTD("ice.xl",,$G13,_xll.ICEFldID(H$1))</f>
        <v>12.71</v>
      </c>
      <c r="I13" s="1">
        <f>RTD("ice.xl",,$G13,_xll.ICEFldID(I$1))</f>
        <v>-0.2</v>
      </c>
      <c r="J13" s="2">
        <f>RTD("ice.xl",,$G13,_xll.ICEFldID(J$1))</f>
        <v>-1.5492000000000001E-2</v>
      </c>
      <c r="K13" s="2">
        <f>RTD("ice.xl",,$G13,_xll.ICEFldID(K$1))</f>
        <v>6.2709000000000001E-2</v>
      </c>
      <c r="L13" s="2">
        <f>RTD("ice.xl",,$G13,_xll.ICEFldID(L$1))</f>
        <v>4.7815000000000003E-2</v>
      </c>
      <c r="M13" s="5">
        <f>RTD("ice.xl",,$G13,_xll.ICEFldID(M$1))</f>
        <v>14.11</v>
      </c>
      <c r="N13" s="5">
        <f>RTD("ice.xl",,$G13,_xll.ICEFldID(N$1))</f>
        <v>10.48</v>
      </c>
      <c r="O13" s="3">
        <f>RTD("ice.xl",,$G13,_xll.ICEFldID(O$1))</f>
        <v>509942</v>
      </c>
      <c r="P13" s="3">
        <f>RTD("ice.xl",,$G13,_xll.ICEFldID(P$1))</f>
        <v>2304828</v>
      </c>
      <c r="Q13" s="4">
        <f t="shared" si="0"/>
        <v>0.22124948152313317</v>
      </c>
      <c r="R13" s="12">
        <f>RTD("ice.xl",,$G13,_xll.ICEFldID(R$1))</f>
        <v>4457854560</v>
      </c>
      <c r="S13" s="5">
        <f>RTD("ice.xl",,$G13,_xll.ICEFldID(S$1))</f>
        <v>1.311429</v>
      </c>
      <c r="T13" s="5">
        <f>RTD("ice.xl",,$G13,_xll.ICEFldID(T$1))</f>
        <v>1.54</v>
      </c>
      <c r="U13" s="6">
        <f t="shared" ref="U13:U19" si="5">H13/S13</f>
        <v>9.6917179656695112</v>
      </c>
      <c r="V13" s="6">
        <f t="shared" ref="V13:V19" si="6">H13/T13</f>
        <v>8.2532467532467528</v>
      </c>
      <c r="W13" s="5">
        <f>RTD("ice.xl",,$G13,_xll.ICEFldID(W$1))</f>
        <v>0.76713500000000001</v>
      </c>
      <c r="X13" s="7">
        <f>RTD("ice.xl",,$G13,_xll.ICEFldID(X$1))</f>
        <v>3.776554</v>
      </c>
    </row>
    <row r="14" spans="1:25" ht="15" customHeight="1" x14ac:dyDescent="0.35">
      <c r="B14" s="25"/>
      <c r="C14" s="25"/>
      <c r="D14" s="25"/>
      <c r="G14" s="1" t="s">
        <v>59</v>
      </c>
      <c r="H14" s="1">
        <f>RTD("ice.xl",,$G14,_xll.ICEFldID(H$1))</f>
        <v>83.64</v>
      </c>
      <c r="I14" s="1">
        <f>RTD("ice.xl",,$G14,_xll.ICEFldID(I$1))</f>
        <v>-0.73</v>
      </c>
      <c r="J14" s="2">
        <f>RTD("ice.xl",,$G14,_xll.ICEFldID(J$1))</f>
        <v>-8.652E-3</v>
      </c>
      <c r="K14" s="2">
        <f>RTD("ice.xl",,$G14,_xll.ICEFldID(K$1))</f>
        <v>4.4063999999999999E-2</v>
      </c>
      <c r="L14" s="2">
        <f>RTD("ice.xl",,$G14,_xll.ICEFldID(L$1))</f>
        <v>-1.433E-3</v>
      </c>
      <c r="M14" s="5">
        <f>RTD("ice.xl",,$G14,_xll.ICEFldID(M$1))</f>
        <v>92.38</v>
      </c>
      <c r="N14" s="5">
        <f>RTD("ice.xl",,$G14,_xll.ICEFldID(N$1))</f>
        <v>70.89</v>
      </c>
      <c r="O14" s="3">
        <f>RTD("ice.xl",,$G14,_xll.ICEFldID(O$1))</f>
        <v>40947</v>
      </c>
      <c r="P14" s="3">
        <f>RTD("ice.xl",,$G14,_xll.ICEFldID(P$1))</f>
        <v>202196</v>
      </c>
      <c r="Q14" s="4">
        <f t="shared" si="0"/>
        <v>0.20251142455834933</v>
      </c>
      <c r="R14" s="12">
        <f>RTD("ice.xl",,$G14,_xll.ICEFldID(R$1))</f>
        <v>3360889392</v>
      </c>
      <c r="S14" s="5">
        <f>RTD("ice.xl",,$G14,_xll.ICEFldID(S$1))</f>
        <v>5.6540590000000002</v>
      </c>
      <c r="T14" s="5">
        <f>RTD("ice.xl",,$G14,_xll.ICEFldID(T$1))</f>
        <v>6.0276680000000002</v>
      </c>
      <c r="U14" s="6">
        <f t="shared" si="5"/>
        <v>14.792912489947486</v>
      </c>
      <c r="V14" s="6">
        <f t="shared" si="6"/>
        <v>13.876013078357998</v>
      </c>
      <c r="W14" s="5">
        <f>RTD("ice.xl",,$G14,_xll.ICEFldID(W$1))</f>
        <v>2.3551139999999999</v>
      </c>
      <c r="X14" s="7">
        <f>RTD("ice.xl",,$G14,_xll.ICEFldID(X$1))</f>
        <v>3.3476810000000001</v>
      </c>
    </row>
    <row r="15" spans="1:25" ht="15" customHeight="1" x14ac:dyDescent="0.35">
      <c r="B15" s="25"/>
      <c r="C15" s="25"/>
      <c r="D15" s="25"/>
      <c r="G15" s="1" t="s">
        <v>60</v>
      </c>
      <c r="H15" s="1">
        <f>RTD("ice.xl",,$G15,_xll.ICEFldID(H$1))</f>
        <v>21.57</v>
      </c>
      <c r="I15" s="1">
        <f>RTD("ice.xl",,$G15,_xll.ICEFldID(I$1))</f>
        <v>-0.3</v>
      </c>
      <c r="J15" s="2">
        <f>RTD("ice.xl",,$G15,_xll.ICEFldID(J$1))</f>
        <v>-1.3717E-2</v>
      </c>
      <c r="K15" s="2">
        <f>RTD("ice.xl",,$G15,_xll.ICEFldID(K$1))</f>
        <v>7.3134000000000005E-2</v>
      </c>
      <c r="L15" s="2">
        <f>RTD("ice.xl",,$G15,_xll.ICEFldID(L$1))</f>
        <v>-4.5152999999999999E-2</v>
      </c>
      <c r="M15" s="5">
        <f>RTD("ice.xl",,$G15,_xll.ICEFldID(M$1))</f>
        <v>25.78</v>
      </c>
      <c r="N15" s="5">
        <f>RTD("ice.xl",,$G15,_xll.ICEFldID(N$1))</f>
        <v>17.45</v>
      </c>
      <c r="O15" s="3">
        <f>RTD("ice.xl",,$G15,_xll.ICEFldID(O$1))</f>
        <v>329203</v>
      </c>
      <c r="P15" s="3">
        <f>RTD("ice.xl",,$G15,_xll.ICEFldID(P$1))</f>
        <v>1392077</v>
      </c>
      <c r="Q15" s="4">
        <f t="shared" si="0"/>
        <v>0.236483326712531</v>
      </c>
      <c r="R15" s="12">
        <f>RTD("ice.xl",,$G15,_xll.ICEFldID(R$1))</f>
        <v>3242078850</v>
      </c>
      <c r="S15" s="5">
        <f>RTD("ice.xl",,$G15,_xll.ICEFldID(S$1))</f>
        <v>2.1622219999999999</v>
      </c>
      <c r="T15" s="5">
        <f>RTD("ice.xl",,$G15,_xll.ICEFldID(T$1))</f>
        <v>2.3411110000000002</v>
      </c>
      <c r="U15" s="6">
        <f t="shared" si="5"/>
        <v>9.9758489183811854</v>
      </c>
      <c r="V15" s="6">
        <f t="shared" si="6"/>
        <v>9.2135742388976851</v>
      </c>
      <c r="W15" s="5">
        <f>RTD("ice.xl",,$G15,_xll.ICEFldID(W$1))</f>
        <v>0.88046800000000003</v>
      </c>
      <c r="X15" s="7">
        <f>RTD("ice.xl",,$G15,_xll.ICEFldID(X$1))</f>
        <v>3.7088549999999998</v>
      </c>
    </row>
    <row r="16" spans="1:25" ht="15" customHeight="1" x14ac:dyDescent="0.35">
      <c r="B16" s="25"/>
      <c r="C16" s="25"/>
      <c r="D16" s="25"/>
      <c r="G16" s="1" t="s">
        <v>61</v>
      </c>
      <c r="H16" s="1">
        <f>RTD("ice.xl",,$G16,_xll.ICEFldID(H$1))</f>
        <v>92.01</v>
      </c>
      <c r="I16" s="1">
        <f>RTD("ice.xl",,$G16,_xll.ICEFldID(I$1))</f>
        <v>-0.95</v>
      </c>
      <c r="J16" s="2">
        <f>RTD("ice.xl",,$G16,_xll.ICEFldID(J$1))</f>
        <v>-1.0219000000000001E-2</v>
      </c>
      <c r="K16" s="2">
        <f>RTD("ice.xl",,$G16,_xll.ICEFldID(K$1))</f>
        <v>7.6770000000000005E-2</v>
      </c>
      <c r="L16" s="2">
        <f>RTD("ice.xl",,$G16,_xll.ICEFldID(L$1))</f>
        <v>8.3235000000000003E-2</v>
      </c>
      <c r="M16" s="5">
        <f>RTD("ice.xl",,$G16,_xll.ICEFldID(M$1))</f>
        <v>97.25</v>
      </c>
      <c r="N16" s="5">
        <f>RTD("ice.xl",,$G16,_xll.ICEFldID(N$1))</f>
        <v>69.81</v>
      </c>
      <c r="O16" s="3">
        <f>RTD("ice.xl",,$G16,_xll.ICEFldID(O$1))</f>
        <v>57334</v>
      </c>
      <c r="P16" s="3">
        <f>RTD("ice.xl",,$G16,_xll.ICEFldID(P$1))</f>
        <v>164995</v>
      </c>
      <c r="Q16" s="4">
        <f t="shared" si="0"/>
        <v>0.34748931785811693</v>
      </c>
      <c r="R16" s="12">
        <f>RTD("ice.xl",,$G16,_xll.ICEFldID(R$1))</f>
        <v>4996961889</v>
      </c>
      <c r="S16" s="5">
        <f>RTD("ice.xl",,$G16,_xll.ICEFldID(S$1))</f>
        <v>4.67</v>
      </c>
      <c r="T16" s="5">
        <f>RTD("ice.xl",,$G16,_xll.ICEFldID(T$1))</f>
        <v>5.1100000000000003</v>
      </c>
      <c r="U16" s="6">
        <f t="shared" si="5"/>
        <v>19.702355460385441</v>
      </c>
      <c r="V16" s="6">
        <f t="shared" si="6"/>
        <v>18.00587084148728</v>
      </c>
      <c r="W16" s="5">
        <f>RTD("ice.xl",,$G16,_xll.ICEFldID(W$1))</f>
        <v>3.9999889999999998</v>
      </c>
      <c r="X16" s="7">
        <f>RTD("ice.xl",,$G16,_xll.ICEFldID(X$1))</f>
        <v>0.99989099999999997</v>
      </c>
    </row>
    <row r="17" spans="2:24" ht="15" customHeight="1" x14ac:dyDescent="0.35">
      <c r="B17" s="25"/>
      <c r="C17" s="25"/>
      <c r="D17" s="25"/>
      <c r="G17" s="1" t="s">
        <v>62</v>
      </c>
      <c r="H17" s="1">
        <f>RTD("ice.xl",,$G17,_xll.ICEFldID(H$1))</f>
        <v>45.89</v>
      </c>
      <c r="I17" s="1">
        <f>RTD("ice.xl",,$G17,_xll.ICEFldID(I$1))</f>
        <v>-0.73</v>
      </c>
      <c r="J17" s="2">
        <f>RTD("ice.xl",,$G17,_xll.ICEFldID(J$1))</f>
        <v>-1.5658999999999999E-2</v>
      </c>
      <c r="K17" s="2">
        <f>RTD("ice.xl",,$G17,_xll.ICEFldID(K$1))</f>
        <v>9.8898E-2</v>
      </c>
      <c r="L17" s="2">
        <f>RTD("ice.xl",,$G17,_xll.ICEFldID(L$1))</f>
        <v>-0.17921699999999999</v>
      </c>
      <c r="M17" s="5">
        <f>RTD("ice.xl",,$G17,_xll.ICEFldID(M$1))</f>
        <v>62.44</v>
      </c>
      <c r="N17" s="5">
        <f>RTD("ice.xl",,$G17,_xll.ICEFldID(N$1))</f>
        <v>34.11</v>
      </c>
      <c r="O17" s="3">
        <f>RTD("ice.xl",,$G17,_xll.ICEFldID(O$1))</f>
        <v>142376</v>
      </c>
      <c r="P17" s="3">
        <f>RTD("ice.xl",,$G17,_xll.ICEFldID(P$1))</f>
        <v>350226</v>
      </c>
      <c r="Q17" s="4">
        <f t="shared" si="0"/>
        <v>0.40652607173653582</v>
      </c>
      <c r="R17" s="12">
        <f>RTD("ice.xl",,$G17,_xll.ICEFldID(R$1))</f>
        <v>2737953426</v>
      </c>
      <c r="S17" s="5">
        <f>RTD("ice.xl",,$G17,_xll.ICEFldID(S$1))</f>
        <v>3.9914290000000001</v>
      </c>
      <c r="T17" s="5">
        <f>RTD("ice.xl",,$G17,_xll.ICEFldID(T$1))</f>
        <v>4.5442859999999996</v>
      </c>
      <c r="U17" s="6">
        <f t="shared" si="5"/>
        <v>11.497135487064908</v>
      </c>
      <c r="V17" s="6">
        <f t="shared" si="6"/>
        <v>10.098396095668276</v>
      </c>
      <c r="W17" s="5">
        <f>RTD("ice.xl",,$G17,_xll.ICEFldID(W$1))</f>
        <v>1.3043670000000001</v>
      </c>
      <c r="X17" s="7">
        <f>RTD("ice.xl",,$G17,_xll.ICEFldID(X$1))</f>
        <v>0</v>
      </c>
    </row>
    <row r="18" spans="2:24" ht="15" customHeight="1" x14ac:dyDescent="0.35">
      <c r="B18" s="25"/>
      <c r="C18" s="25"/>
      <c r="D18" s="25"/>
      <c r="G18" s="1" t="s">
        <v>63</v>
      </c>
      <c r="H18" s="1">
        <f>RTD("ice.xl",,$G18,_xll.ICEFldID(H$1))</f>
        <v>93.96</v>
      </c>
      <c r="I18" s="1">
        <f>RTD("ice.xl",,$G18,_xll.ICEFldID(I$1))</f>
        <v>-5.01</v>
      </c>
      <c r="J18" s="2">
        <f>RTD("ice.xl",,$G18,_xll.ICEFldID(J$1))</f>
        <v>-5.0620999999999999E-2</v>
      </c>
      <c r="K18" s="2">
        <f>RTD("ice.xl",,$G18,_xll.ICEFldID(K$1))</f>
        <v>7.182E-3</v>
      </c>
      <c r="L18" s="2">
        <f>RTD("ice.xl",,$G18,_xll.ICEFldID(L$1))</f>
        <v>-0.36599199999999998</v>
      </c>
      <c r="M18" s="5">
        <f>RTD("ice.xl",,$G18,_xll.ICEFldID(M$1))</f>
        <v>239.26</v>
      </c>
      <c r="N18" s="5">
        <f>RTD("ice.xl",,$G18,_xll.ICEFldID(N$1))</f>
        <v>50.65</v>
      </c>
      <c r="O18" s="3">
        <f>RTD("ice.xl",,$G18,_xll.ICEFldID(O$1))</f>
        <v>353108</v>
      </c>
      <c r="P18" s="3">
        <f>RTD("ice.xl",,$G18,_xll.ICEFldID(P$1))</f>
        <v>1169421</v>
      </c>
      <c r="Q18" s="4">
        <f t="shared" si="0"/>
        <v>0.30195113650259403</v>
      </c>
      <c r="R18" s="12">
        <f>RTD("ice.xl",,$G18,_xll.ICEFldID(R$1))</f>
        <v>2974519908</v>
      </c>
      <c r="S18" s="5">
        <f>RTD("ice.xl",,$G18,_xll.ICEFldID(S$1))</f>
        <v>5.0636089999999996</v>
      </c>
      <c r="T18" s="5">
        <f>RTD("ice.xl",,$G18,_xll.ICEFldID(T$1))</f>
        <v>8.2070450000000008</v>
      </c>
      <c r="U18" s="6">
        <f t="shared" si="5"/>
        <v>18.555935104783959</v>
      </c>
      <c r="V18" s="6">
        <f t="shared" si="6"/>
        <v>11.448700476237182</v>
      </c>
      <c r="W18" s="5">
        <f>RTD("ice.xl",,$G18,_xll.ICEFldID(W$1))</f>
        <v>2.8006150000000001</v>
      </c>
      <c r="X18" s="7">
        <f>RTD("ice.xl",,$G18,_xll.ICEFldID(X$1))</f>
        <v>0</v>
      </c>
    </row>
    <row r="19" spans="2:24" ht="15" customHeight="1" x14ac:dyDescent="0.35">
      <c r="B19" s="25"/>
      <c r="C19" s="25"/>
      <c r="D19" s="25"/>
      <c r="G19" s="1" t="s">
        <v>64</v>
      </c>
      <c r="H19" s="1">
        <f>RTD("ice.xl",,$G19,_xll.ICEFldID(H$1))</f>
        <v>27.74</v>
      </c>
      <c r="I19" s="1">
        <f>RTD("ice.xl",,$G19,_xll.ICEFldID(I$1))</f>
        <v>-0.52</v>
      </c>
      <c r="J19" s="2">
        <f>RTD("ice.xl",,$G19,_xll.ICEFldID(J$1))</f>
        <v>-1.8401000000000001E-2</v>
      </c>
      <c r="K19" s="2">
        <f>RTD("ice.xl",,$G19,_xll.ICEFldID(K$1))</f>
        <v>6.2835000000000002E-2</v>
      </c>
      <c r="L19" s="2">
        <f>RTD("ice.xl",,$G19,_xll.ICEFldID(L$1))</f>
        <v>-6.8815000000000001E-2</v>
      </c>
      <c r="M19" s="5">
        <f>RTD("ice.xl",,$G19,_xll.ICEFldID(M$1))</f>
        <v>34.24</v>
      </c>
      <c r="N19" s="5">
        <f>RTD("ice.xl",,$G19,_xll.ICEFldID(N$1))</f>
        <v>19.98</v>
      </c>
      <c r="O19" s="3">
        <f>RTD("ice.xl",,$G19,_xll.ICEFldID(O$1))</f>
        <v>171523</v>
      </c>
      <c r="P19" s="3">
        <f>RTD("ice.xl",,$G19,_xll.ICEFldID(P$1))</f>
        <v>1073686</v>
      </c>
      <c r="Q19" s="4">
        <f t="shared" si="0"/>
        <v>0.15975154747291107</v>
      </c>
      <c r="R19" s="12">
        <f>RTD("ice.xl",,$G19,_xll.ICEFldID(R$1))</f>
        <v>5114590240</v>
      </c>
      <c r="S19" s="5">
        <f>RTD("ice.xl",,$G19,_xll.ICEFldID(S$1))</f>
        <v>2.718</v>
      </c>
      <c r="T19" s="5">
        <f>RTD("ice.xl",,$G19,_xll.ICEFldID(T$1))</f>
        <v>3.302</v>
      </c>
      <c r="U19" s="6">
        <f t="shared" si="5"/>
        <v>10.206033848417954</v>
      </c>
      <c r="V19" s="6">
        <f t="shared" si="6"/>
        <v>8.4009691096305268</v>
      </c>
      <c r="W19" s="5">
        <f>RTD("ice.xl",,$G19,_xll.ICEFldID(W$1))</f>
        <v>1.1042289999999999</v>
      </c>
      <c r="X19" s="7">
        <f>RTD("ice.xl",,$G19,_xll.ICEFldID(X$1))</f>
        <v>2.2782979999999999</v>
      </c>
    </row>
    <row r="20" spans="2:24" x14ac:dyDescent="0.35">
      <c r="B20" s="25"/>
      <c r="C20" s="25"/>
      <c r="D20" s="25"/>
      <c r="G20" s="8" t="s">
        <v>23</v>
      </c>
      <c r="J20" s="2">
        <f>AVERAGE(J5:J19)</f>
        <v>-1.6914933333333333E-2</v>
      </c>
      <c r="K20" s="2">
        <f>AVERAGE(K5:K19)</f>
        <v>5.246526666666667E-2</v>
      </c>
      <c r="L20" s="2">
        <f>AVERAGE(L5:L19)</f>
        <v>-5.1581133333333327E-2</v>
      </c>
      <c r="M20" s="5"/>
      <c r="N20" s="5"/>
      <c r="Q20" s="4">
        <f>AVERAGE(Q5:Q19)</f>
        <v>0.25556763654765796</v>
      </c>
      <c r="R20" s="12"/>
      <c r="S20" s="5">
        <f>AVERAGE(S5:S19)</f>
        <v>4.2802747333333331</v>
      </c>
      <c r="T20" s="5">
        <f>AVERAGE(T5:T19)</f>
        <v>5.0591712666666666</v>
      </c>
      <c r="U20" s="5">
        <f>AVERAGE(U5:U19)</f>
        <v>12.210255936389128</v>
      </c>
      <c r="V20" s="5">
        <f>AVERAGE(V5:V19)</f>
        <v>10.484579523985191</v>
      </c>
    </row>
    <row r="21" spans="2:24" x14ac:dyDescent="0.35">
      <c r="B21" s="25"/>
      <c r="C21" s="25"/>
      <c r="D21" s="25"/>
      <c r="G21" s="8" t="s">
        <v>24</v>
      </c>
      <c r="J21" s="2">
        <f>MEDIAN(J5:J19)</f>
        <v>-1.5492000000000001E-2</v>
      </c>
      <c r="K21" s="2">
        <f>MEDIAN(K5:K19)</f>
        <v>5.296E-2</v>
      </c>
      <c r="L21" s="2">
        <f>MEDIAN(L5:L19)</f>
        <v>-6.8815000000000001E-2</v>
      </c>
      <c r="M21" s="5"/>
      <c r="N21" s="5"/>
      <c r="R21" s="12"/>
      <c r="S21" s="5">
        <f>MEDIAN(S5:S19)</f>
        <v>4.2792560000000002</v>
      </c>
      <c r="T21" s="5">
        <f>MEDIAN(T5:T19)</f>
        <v>5.0753740000000001</v>
      </c>
    </row>
    <row r="22" spans="2:24" x14ac:dyDescent="0.35">
      <c r="B22" s="25"/>
      <c r="C22" s="25"/>
      <c r="D22" s="25"/>
      <c r="M22" s="5"/>
      <c r="N22" s="5"/>
      <c r="R22" s="12"/>
    </row>
    <row r="23" spans="2:24" x14ac:dyDescent="0.35">
      <c r="G23" s="22" t="s">
        <v>25</v>
      </c>
      <c r="H23" s="22"/>
      <c r="I23" s="22"/>
      <c r="J23" s="22"/>
      <c r="K23" s="22"/>
      <c r="L23" s="22"/>
      <c r="M23" s="23"/>
      <c r="N23" s="23"/>
      <c r="O23" s="22"/>
      <c r="P23" s="22"/>
      <c r="Q23" s="22"/>
      <c r="R23" s="24"/>
      <c r="S23" s="22"/>
      <c r="T23" s="22"/>
      <c r="U23" s="22"/>
      <c r="V23" s="22"/>
      <c r="W23" s="22"/>
      <c r="X23" s="22"/>
    </row>
    <row r="24" spans="2:24" x14ac:dyDescent="0.35">
      <c r="G24" s="1" t="s">
        <v>26</v>
      </c>
      <c r="H24" s="1">
        <f>RTD("ice.xl",,$G24,_xll.ICEFldID(H$1))</f>
        <v>43.774999999999999</v>
      </c>
      <c r="I24" s="1">
        <f>RTD("ice.xl",,$G24,_xll.ICEFldID(I$1))</f>
        <v>-0.88500000000000001</v>
      </c>
      <c r="J24" s="2">
        <f>RTD("ice.xl",,$G24,_xll.ICEFldID(J$1))</f>
        <v>-1.9816E-2</v>
      </c>
      <c r="K24" s="2">
        <f>RTD("ice.xl",,$G24,_xll.ICEFldID(K$1))</f>
        <v>7.2480000000000001E-3</v>
      </c>
      <c r="L24" s="2">
        <f>RTD("ice.xl",,$G24,_xll.ICEFldID(L$1))</f>
        <v>-0.24629799999999999</v>
      </c>
      <c r="M24" s="5">
        <f>RTD("ice.xl",,$G24,_xll.ICEFldID(M$1))</f>
        <v>64.63</v>
      </c>
      <c r="N24" s="5">
        <f>RTD("ice.xl",,$G24,_xll.ICEFldID(N$1))</f>
        <v>39.78</v>
      </c>
      <c r="O24" s="3">
        <f>RTD("ice.xl",,$G24,_xll.ICEFldID(O$1))</f>
        <v>1260512</v>
      </c>
      <c r="P24" s="3">
        <f>RTD("ice.xl",,$G24,_xll.ICEFldID(P$1))</f>
        <v>4273040</v>
      </c>
      <c r="Q24" s="4">
        <f>O24/P24</f>
        <v>0.29499185591522664</v>
      </c>
      <c r="R24" s="12">
        <f>RTD("ice.xl",,$G24,_xll.ICEFldID(R$1))</f>
        <v>35374708824.999992</v>
      </c>
      <c r="S24" s="5">
        <f>RTD("ice.xl",,$G24,_xll.ICEFldID(S$1))</f>
        <v>4.1629800000000001</v>
      </c>
      <c r="T24" s="5">
        <f>RTD("ice.xl",,$G24,_xll.ICEFldID(T$1))</f>
        <v>4.7845319999999996</v>
      </c>
      <c r="U24" s="6">
        <f>H24/S24</f>
        <v>10.515303940926932</v>
      </c>
      <c r="V24" s="6">
        <f>H24/T24</f>
        <v>9.1492752060180607</v>
      </c>
      <c r="W24" s="5">
        <f>RTD("ice.xl",,$G24,_xll.ICEFldID(W$1))</f>
        <v>1.222766</v>
      </c>
      <c r="X24" s="7">
        <f>RTD("ice.xl",,$G24,_xll.ICEFldID(X$1))</f>
        <v>3.380925</v>
      </c>
    </row>
    <row r="25" spans="2:24" x14ac:dyDescent="0.35">
      <c r="G25" s="1" t="s">
        <v>46</v>
      </c>
      <c r="H25" s="1">
        <f>RTD("ice.xl",,$G25,_xll.ICEFldID(H$1))</f>
        <v>163.73500000000001</v>
      </c>
      <c r="I25" s="1">
        <f>RTD("ice.xl",,$G25,_xll.ICEFldID(I$1))</f>
        <v>-2.2850000000000001</v>
      </c>
      <c r="J25" s="2">
        <f>RTD("ice.xl",,$G25,_xll.ICEFldID(J$1))</f>
        <v>-1.3762999999999999E-2</v>
      </c>
      <c r="K25" s="2">
        <f>RTD("ice.xl",,$G25,_xll.ICEFldID(K$1))</f>
        <v>6.2989999999999999E-3</v>
      </c>
      <c r="L25" s="2">
        <f>RTD("ice.xl",,$G25,_xll.ICEFldID(L$1))</f>
        <v>-0.20713300000000001</v>
      </c>
      <c r="M25" s="5">
        <f>RTD("ice.xl",,$G25,_xll.ICEFldID(M$1))</f>
        <v>222.86</v>
      </c>
      <c r="N25" s="5">
        <f>RTD("ice.xl",,$G25,_xll.ICEFldID(N$1))</f>
        <v>133.37</v>
      </c>
      <c r="O25" s="3">
        <f>RTD("ice.xl",,$G25,_xll.ICEFldID(O$1))</f>
        <v>283306</v>
      </c>
      <c r="P25" s="3">
        <f>RTD("ice.xl",,$G25,_xll.ICEFldID(P$1))</f>
        <v>1117561</v>
      </c>
      <c r="Q25" s="4">
        <f t="shared" ref="Q25:Q26" si="7">O25/P25</f>
        <v>0.25350383558481371</v>
      </c>
      <c r="R25" s="12">
        <f>RTD("ice.xl",,$G25,_xll.ICEFldID(R$1))</f>
        <v>29407297205.000004</v>
      </c>
      <c r="S25" s="5">
        <f>RTD("ice.xl",,$G25,_xll.ICEFldID(S$1))</f>
        <v>8.5525289999999998</v>
      </c>
      <c r="T25" s="5">
        <f>RTD("ice.xl",,$G25,_xll.ICEFldID(T$1))</f>
        <v>9.5668480000000002</v>
      </c>
      <c r="U25" s="6">
        <f t="shared" ref="U25:U26" si="8">H25/S25</f>
        <v>19.144629617742311</v>
      </c>
      <c r="V25" s="6">
        <f t="shared" ref="V25:V26" si="9">H25/T25</f>
        <v>17.114832387846029</v>
      </c>
      <c r="W25" s="5">
        <f>RTD("ice.xl",,$G25,_xll.ICEFldID(W$1))</f>
        <v>3.0218560000000001</v>
      </c>
      <c r="X25" s="7">
        <f>RTD("ice.xl",,$G25,_xll.ICEFldID(X$1))</f>
        <v>0.65960200000000002</v>
      </c>
    </row>
    <row r="26" spans="2:24" x14ac:dyDescent="0.35">
      <c r="G26" s="1" t="s">
        <v>27</v>
      </c>
      <c r="H26" s="1">
        <f>RTD("ice.xl",,$G26,_xll.ICEFldID(H$1))</f>
        <v>72.11</v>
      </c>
      <c r="I26" s="1">
        <f>RTD("ice.xl",,$G26,_xll.ICEFldID(I$1))</f>
        <v>-2.09</v>
      </c>
      <c r="J26" s="2">
        <f>RTD("ice.xl",,$G26,_xll.ICEFldID(J$1))</f>
        <v>-2.8167000000000001E-2</v>
      </c>
      <c r="K26" s="2">
        <f>RTD("ice.xl",,$G26,_xll.ICEFldID(K$1))</f>
        <v>1.5062000000000001E-2</v>
      </c>
      <c r="L26" s="2">
        <f>RTD("ice.xl",,$G26,_xll.ICEFldID(L$1))</f>
        <v>-0.22462399999999999</v>
      </c>
      <c r="M26" s="5">
        <f>RTD("ice.xl",,$G26,_xll.ICEFldID(M$1))</f>
        <v>104.87</v>
      </c>
      <c r="N26" s="5">
        <f>RTD("ice.xl",,$G26,_xll.ICEFldID(N$1))</f>
        <v>58.795000000000002</v>
      </c>
      <c r="O26" s="3">
        <f>RTD("ice.xl",,$G26,_xll.ICEFldID(O$1))</f>
        <v>479519</v>
      </c>
      <c r="P26" s="3">
        <f>RTD("ice.xl",,$G26,_xll.ICEFldID(P$1))</f>
        <v>2678651</v>
      </c>
      <c r="Q26" s="4">
        <f t="shared" si="7"/>
        <v>0.17901510872450349</v>
      </c>
      <c r="R26" s="12">
        <f>RTD("ice.xl",,$G26,_xll.ICEFldID(R$1))</f>
        <v>26509006090.000004</v>
      </c>
      <c r="S26" s="5">
        <f>RTD("ice.xl",,$G26,_xll.ICEFldID(S$1))</f>
        <v>7.1106360000000004</v>
      </c>
      <c r="T26" s="5">
        <f>RTD("ice.xl",,$G26,_xll.ICEFldID(T$1))</f>
        <v>8.6085840000000005</v>
      </c>
      <c r="U26" s="6">
        <f t="shared" si="8"/>
        <v>10.141146305337525</v>
      </c>
      <c r="V26" s="6">
        <f t="shared" si="9"/>
        <v>8.3765227823762878</v>
      </c>
      <c r="W26" s="5">
        <f>RTD("ice.xl",,$G26,_xll.ICEFldID(W$1))</f>
        <v>1.3407020000000001</v>
      </c>
      <c r="X26" s="7">
        <f>RTD("ice.xl",,$G26,_xll.ICEFldID(X$1))</f>
        <v>3.4946609999999998</v>
      </c>
    </row>
    <row r="27" spans="2:24" x14ac:dyDescent="0.35">
      <c r="G27" s="1" t="s">
        <v>20</v>
      </c>
      <c r="H27" s="1">
        <f>RTD("ice.xl",,$G27,_xll.ICEFldID(H$1))</f>
        <v>170.6</v>
      </c>
      <c r="I27" s="1">
        <f>RTD("ice.xl",,$G27,_xll.ICEFldID(I$1))</f>
        <v>-2.9</v>
      </c>
      <c r="J27" s="2">
        <f>RTD("ice.xl",,$G27,_xll.ICEFldID(J$1))</f>
        <v>-1.6715000000000001E-2</v>
      </c>
      <c r="K27" s="2">
        <f>RTD("ice.xl",,$G27,_xll.ICEFldID(K$1))</f>
        <v>2.8081999999999999E-2</v>
      </c>
      <c r="L27" s="2">
        <f>RTD("ice.xl",,$G27,_xll.ICEFldID(L$1))</f>
        <v>-0.14921200000000001</v>
      </c>
      <c r="M27" s="5">
        <f>RTD("ice.xl",,$G27,_xll.ICEFldID(M$1))</f>
        <v>228.14250000000001</v>
      </c>
      <c r="N27" s="5">
        <f>RTD("ice.xl",,$G27,_xll.ICEFldID(N$1))</f>
        <v>146.38999999999999</v>
      </c>
      <c r="O27" s="3">
        <f>RTD("ice.xl",,$G27,_xll.ICEFldID(O$1))</f>
        <v>451819</v>
      </c>
      <c r="P27" s="3">
        <f>RTD("ice.xl",,$G27,_xll.ICEFldID(P$1))</f>
        <v>2070007</v>
      </c>
      <c r="Q27" s="4">
        <f>O27/P27</f>
        <v>0.2182693102004003</v>
      </c>
      <c r="R27" s="12">
        <f>RTD("ice.xl",,$G27,_xll.ICEFldID(R$1))</f>
        <v>69967154400</v>
      </c>
      <c r="S27" s="5">
        <f>RTD("ice.xl",,$G27,_xll.ICEFldID(S$1))</f>
        <v>14.52814</v>
      </c>
      <c r="T27" s="5">
        <f>RTD("ice.xl",,$G27,_xll.ICEFldID(T$1))</f>
        <v>16.557486999999998</v>
      </c>
      <c r="U27" s="6">
        <f>H27/S27</f>
        <v>11.742728250140761</v>
      </c>
      <c r="V27" s="6">
        <f>H27/T27</f>
        <v>10.303495935101747</v>
      </c>
      <c r="W27" s="5">
        <f>RTD("ice.xl",,$G27,_xll.ICEFldID(W$1))</f>
        <v>1.6615709999999999</v>
      </c>
      <c r="X27" s="7">
        <f>RTD("ice.xl",,$G27,_xll.ICEFldID(X$1))</f>
        <v>3.5169990000000002</v>
      </c>
    </row>
    <row r="28" spans="2:24" x14ac:dyDescent="0.35">
      <c r="G28" s="1" t="s">
        <v>22</v>
      </c>
      <c r="H28" s="1">
        <f>RTD("ice.xl",,$G28,_xll.ICEFldID(H$1))</f>
        <v>50.5</v>
      </c>
      <c r="I28" s="1">
        <f>RTD("ice.xl",,$G28,_xll.ICEFldID(I$1))</f>
        <v>-0.95</v>
      </c>
      <c r="J28" s="2">
        <f>RTD("ice.xl",,$G28,_xll.ICEFldID(J$1))</f>
        <v>-1.8464999999999999E-2</v>
      </c>
      <c r="K28" s="2">
        <f>RTD("ice.xl",,$G28,_xll.ICEFldID(K$1))</f>
        <v>5.9400000000000002E-4</v>
      </c>
      <c r="L28" s="2">
        <f>RTD("ice.xl",,$G28,_xll.ICEFldID(L$1))</f>
        <v>-0.137489</v>
      </c>
      <c r="M28" s="5">
        <f>RTD("ice.xl",,$G28,_xll.ICEFldID(M$1))</f>
        <v>68.95</v>
      </c>
      <c r="N28" s="5">
        <f>RTD("ice.xl",,$G28,_xll.ICEFldID(N$1))</f>
        <v>44.68</v>
      </c>
      <c r="O28" s="3">
        <f>RTD("ice.xl",,$G28,_xll.ICEFldID(O$1))</f>
        <v>1745100</v>
      </c>
      <c r="P28" s="3">
        <f>RTD("ice.xl",,$G28,_xll.ICEFldID(P$1))</f>
        <v>6871764</v>
      </c>
      <c r="Q28" s="4">
        <f>O28/P28</f>
        <v>0.25395226029299028</v>
      </c>
      <c r="R28" s="12">
        <f>RTD("ice.xl",,$G28,_xll.ICEFldID(R$1))</f>
        <v>66982695000.000008</v>
      </c>
      <c r="S28" s="5">
        <f>RTD("ice.xl",,$G28,_xll.ICEFldID(S$1))</f>
        <v>4.5552270000000004</v>
      </c>
      <c r="T28" s="5">
        <f>RTD("ice.xl",,$G28,_xll.ICEFldID(T$1))</f>
        <v>5.428159</v>
      </c>
      <c r="U28" s="6">
        <f>H28/S28</f>
        <v>11.086165409539413</v>
      </c>
      <c r="V28" s="6">
        <f>H28/T28</f>
        <v>9.3033383878401494</v>
      </c>
      <c r="W28" s="5">
        <f>RTD("ice.xl",,$G28,_xll.ICEFldID(W$1))</f>
        <v>1.2419519999999999</v>
      </c>
      <c r="X28" s="7">
        <f>RTD("ice.xl",,$G28,_xll.ICEFldID(X$1))</f>
        <v>4.1188120000000001</v>
      </c>
    </row>
    <row r="29" spans="2:24" x14ac:dyDescent="0.35">
      <c r="G29" s="1" t="s">
        <v>21</v>
      </c>
      <c r="H29" s="1">
        <f>RTD("ice.xl",,$G29,_xll.ICEFldID(H$1))</f>
        <v>48.484999999999999</v>
      </c>
      <c r="I29" s="1">
        <f>RTD("ice.xl",,$G29,_xll.ICEFldID(I$1))</f>
        <v>-0.52500000000000002</v>
      </c>
      <c r="J29" s="2">
        <f>RTD("ice.xl",,$G29,_xll.ICEFldID(J$1))</f>
        <v>-1.0711999999999999E-2</v>
      </c>
      <c r="K29" s="2">
        <f>RTD("ice.xl",,$G29,_xll.ICEFldID(K$1))</f>
        <v>2.7224999999999999E-2</v>
      </c>
      <c r="L29" s="2">
        <f>RTD("ice.xl",,$G29,_xll.ICEFldID(L$1))</f>
        <v>-0.13681699999999999</v>
      </c>
      <c r="M29" s="5">
        <f>RTD("ice.xl",,$G29,_xll.ICEFldID(M$1))</f>
        <v>63.57</v>
      </c>
      <c r="N29" s="5">
        <f>RTD("ice.xl",,$G29,_xll.ICEFldID(N$1))</f>
        <v>43.744999999999997</v>
      </c>
      <c r="O29" s="3">
        <f>RTD("ice.xl",,$G29,_xll.ICEFldID(O$1))</f>
        <v>3160814</v>
      </c>
      <c r="P29" s="3">
        <f>RTD("ice.xl",,$G29,_xll.ICEFldID(P$1))</f>
        <v>7049244</v>
      </c>
      <c r="Q29" s="4">
        <f>O29/P29</f>
        <v>0.4483904940728396</v>
      </c>
      <c r="R29" s="12">
        <f>RTD("ice.xl",,$G29,_xll.ICEFldID(R$1))</f>
        <v>72038043300</v>
      </c>
      <c r="S29" s="5">
        <f>RTD("ice.xl",,$G29,_xll.ICEFldID(S$1))</f>
        <v>4.352347</v>
      </c>
      <c r="T29" s="5">
        <f>RTD("ice.xl",,$G29,_xll.ICEFldID(T$1))</f>
        <v>5.0666609999999999</v>
      </c>
      <c r="U29" s="6">
        <f>H29/S29</f>
        <v>11.139966551380208</v>
      </c>
      <c r="V29" s="6">
        <f>H29/T29</f>
        <v>9.5694185973760622</v>
      </c>
      <c r="W29" s="5">
        <f>RTD("ice.xl",,$G29,_xll.ICEFldID(W$1))</f>
        <v>1.7164459999999999</v>
      </c>
      <c r="X29" s="7">
        <f>RTD("ice.xl",,$G29,_xll.ICEFldID(X$1))</f>
        <v>3.794988</v>
      </c>
    </row>
    <row r="30" spans="2:24" x14ac:dyDescent="0.35">
      <c r="G30" s="8" t="s">
        <v>23</v>
      </c>
      <c r="J30" s="2">
        <f>AVERAGE(J24:J29)</f>
        <v>-1.7939666666666666E-2</v>
      </c>
      <c r="K30" s="2">
        <f>AVERAGE(K24:K29)</f>
        <v>1.4085E-2</v>
      </c>
      <c r="L30" s="2">
        <f>AVERAGE(L24:L29)</f>
        <v>-0.18359550000000002</v>
      </c>
      <c r="M30" s="5"/>
      <c r="N30" s="5"/>
      <c r="Q30" s="9">
        <f>AVERAGE(Q24:Q29)</f>
        <v>0.27468714413179568</v>
      </c>
      <c r="R30" s="12"/>
      <c r="S30" s="5">
        <f>AVERAGE(S24:S29)</f>
        <v>7.2103098333333344</v>
      </c>
      <c r="T30" s="5">
        <f>AVERAGE(T24:T29)</f>
        <v>8.3353784999999991</v>
      </c>
      <c r="U30" s="5">
        <f>AVERAGE(U24:U29)</f>
        <v>12.294990012511191</v>
      </c>
      <c r="V30" s="5">
        <f>AVERAGE(V24:V29)</f>
        <v>10.636147216093057</v>
      </c>
    </row>
    <row r="31" spans="2:24" x14ac:dyDescent="0.35">
      <c r="G31" s="8" t="s">
        <v>24</v>
      </c>
      <c r="J31" s="2">
        <f>MEDIAN(J24:J29)</f>
        <v>-1.7590000000000001E-2</v>
      </c>
      <c r="K31" s="2">
        <f>MEDIAN(K24:K29)</f>
        <v>1.1155000000000002E-2</v>
      </c>
      <c r="L31" s="2">
        <f>MEDIAN(L24:L29)</f>
        <v>-0.17817250000000001</v>
      </c>
      <c r="M31" s="5"/>
      <c r="N31" s="5"/>
      <c r="R31" s="12"/>
      <c r="S31" s="5">
        <f>MEDIAN(S24:S29)</f>
        <v>5.8329315000000008</v>
      </c>
      <c r="T31" s="5">
        <f>MEDIAN(T24:T29)</f>
        <v>7.0183715000000007</v>
      </c>
    </row>
    <row r="32" spans="2:24" x14ac:dyDescent="0.35">
      <c r="M32" s="5"/>
      <c r="N32" s="5"/>
      <c r="R32" s="12"/>
    </row>
    <row r="33" spans="7:24" x14ac:dyDescent="0.35">
      <c r="G33" s="22" t="s">
        <v>30</v>
      </c>
      <c r="H33" s="22"/>
      <c r="I33" s="22"/>
      <c r="J33" s="22"/>
      <c r="K33" s="22"/>
      <c r="L33" s="22"/>
      <c r="M33" s="23"/>
      <c r="N33" s="23"/>
      <c r="O33" s="22"/>
      <c r="P33" s="22"/>
      <c r="Q33" s="22"/>
      <c r="R33" s="24"/>
      <c r="S33" s="22"/>
      <c r="T33" s="22"/>
      <c r="U33" s="22"/>
      <c r="V33" s="22"/>
      <c r="W33" s="22"/>
      <c r="X33" s="22"/>
    </row>
    <row r="34" spans="7:24" x14ac:dyDescent="0.35">
      <c r="G34" s="1" t="s">
        <v>31</v>
      </c>
      <c r="H34" s="1">
        <f>RTD("ice.xl",,$G34,_xll.ICEFldID(H$1))</f>
        <v>35.435000000000002</v>
      </c>
      <c r="I34" s="1">
        <f>RTD("ice.xl",,$G34,_xll.ICEFldID(I$1))</f>
        <v>-0.84499999999999997</v>
      </c>
      <c r="J34" s="2">
        <f>RTD("ice.xl",,$G34,_xll.ICEFldID(J$1))</f>
        <v>-2.3290999999999999E-2</v>
      </c>
      <c r="K34" s="2">
        <f>RTD("ice.xl",,$G34,_xll.ICEFldID(K$1))</f>
        <v>4.8063000000000002E-2</v>
      </c>
      <c r="L34" s="2">
        <f>RTD("ice.xl",,$G34,_xll.ICEFldID(L$1))</f>
        <v>-0.20352899999999999</v>
      </c>
      <c r="M34" s="5">
        <f>RTD("ice.xl",,$G34,_xll.ICEFldID(M$1))</f>
        <v>50.11</v>
      </c>
      <c r="N34" s="5">
        <f>RTD("ice.xl",,$G34,_xll.ICEFldID(N$1))</f>
        <v>29.67</v>
      </c>
      <c r="O34" s="3">
        <f>RTD("ice.xl",,$G34,_xll.ICEFldID(O$1))</f>
        <v>18276339</v>
      </c>
      <c r="P34" s="3">
        <f>RTD("ice.xl",,$G34,_xll.ICEFldID(P$1))</f>
        <v>45805049</v>
      </c>
      <c r="Q34" s="4">
        <f>O34/P34</f>
        <v>0.39900271692755968</v>
      </c>
      <c r="R34" s="12">
        <f>RTD("ice.xl",,$G34,_xll.ICEFldID(R$1))</f>
        <v>284728729400</v>
      </c>
      <c r="S34" s="5">
        <f>RTD("ice.xl",,$G34,_xll.ICEFldID(S$1))</f>
        <v>3.1796470000000001</v>
      </c>
      <c r="T34" s="5">
        <f>RTD("ice.xl",,$G34,_xll.ICEFldID(T$1))</f>
        <v>3.775137</v>
      </c>
      <c r="U34" s="6">
        <f>H34/S34</f>
        <v>11.14431885048875</v>
      </c>
      <c r="V34" s="6">
        <f>H34/T34</f>
        <v>9.3864143208577602</v>
      </c>
      <c r="W34" s="5">
        <f>RTD("ice.xl",,$G34,_xll.ICEFldID(W$1))</f>
        <v>1.464728</v>
      </c>
      <c r="X34" s="7">
        <f>RTD("ice.xl",,$G34,_xll.ICEFldID(X$1))</f>
        <v>2.4834200000000002</v>
      </c>
    </row>
    <row r="35" spans="7:24" x14ac:dyDescent="0.35">
      <c r="G35" s="1" t="s">
        <v>32</v>
      </c>
      <c r="H35" s="1">
        <f>RTD("ice.xl",,$G35,_xll.ICEFldID(H$1))</f>
        <v>52.460999999999999</v>
      </c>
      <c r="I35" s="1">
        <f>RTD("ice.xl",,$G35,_xll.ICEFldID(I$1))</f>
        <v>-1.089</v>
      </c>
      <c r="J35" s="2">
        <f>RTD("ice.xl",,$G35,_xll.ICEFldID(J$1))</f>
        <v>-2.0336E-2</v>
      </c>
      <c r="K35" s="2">
        <f>RTD("ice.xl",,$G35,_xll.ICEFldID(K$1))</f>
        <v>1.0808999999999999E-2</v>
      </c>
      <c r="L35" s="2">
        <f>RTD("ice.xl",,$G35,_xll.ICEFldID(L$1))</f>
        <v>-0.131297</v>
      </c>
      <c r="M35" s="5">
        <f>RTD("ice.xl",,$G35,_xll.ICEFldID(M$1))</f>
        <v>73.900000000000006</v>
      </c>
      <c r="N35" s="5">
        <f>RTD("ice.xl",,$G35,_xll.ICEFldID(N$1))</f>
        <v>43.44</v>
      </c>
      <c r="O35" s="3">
        <f>RTD("ice.xl",,$G35,_xll.ICEFldID(O$1))</f>
        <v>8366115</v>
      </c>
      <c r="P35" s="3">
        <f>RTD("ice.xl",,$G35,_xll.ICEFldID(P$1))</f>
        <v>22184109</v>
      </c>
      <c r="Q35" s="4">
        <f t="shared" ref="Q35:Q39" si="10">O35/P35</f>
        <v>0.37712197501373618</v>
      </c>
      <c r="R35" s="12">
        <f>RTD("ice.xl",,$G35,_xll.ICEFldID(R$1))</f>
        <v>101875065120</v>
      </c>
      <c r="S35" s="5">
        <f>RTD("ice.xl",,$G35,_xll.ICEFldID(S$1))</f>
        <v>7.1211719999999996</v>
      </c>
      <c r="T35" s="5">
        <f>RTD("ice.xl",,$G35,_xll.ICEFldID(T$1))</f>
        <v>6.9441620000000004</v>
      </c>
      <c r="U35" s="6">
        <f t="shared" ref="U35:U39" si="11">H35/S35</f>
        <v>7.3669053352453782</v>
      </c>
      <c r="V35" s="6">
        <f t="shared" ref="V35:V39" si="12">H35/T35</f>
        <v>7.5546912644031048</v>
      </c>
      <c r="W35" s="5">
        <f>RTD("ice.xl",,$G35,_xll.ICEFldID(W$1))</f>
        <v>0.65491999999999995</v>
      </c>
      <c r="X35" s="7">
        <f>RTD("ice.xl",,$G35,_xll.ICEFldID(X$1))</f>
        <v>3.8886029999999998</v>
      </c>
    </row>
    <row r="36" spans="7:24" x14ac:dyDescent="0.35">
      <c r="G36" s="1" t="s">
        <v>33</v>
      </c>
      <c r="H36" s="1">
        <f>RTD("ice.xl",,$G36,_xll.ICEFldID(H$1))</f>
        <v>118.71</v>
      </c>
      <c r="I36" s="1">
        <f>RTD("ice.xl",,$G36,_xll.ICEFldID(I$1))</f>
        <v>-2.93</v>
      </c>
      <c r="J36" s="2">
        <f>RTD("ice.xl",,$G36,_xll.ICEFldID(J$1))</f>
        <v>-2.4087000000000001E-2</v>
      </c>
      <c r="K36" s="2">
        <f>RTD("ice.xl",,$G36,_xll.ICEFldID(K$1))</f>
        <v>2.904E-2</v>
      </c>
      <c r="L36" s="2">
        <f>RTD("ice.xl",,$G36,_xll.ICEFldID(L$1))</f>
        <v>-0.250332</v>
      </c>
      <c r="M36" s="5">
        <f>RTD("ice.xl",,$G36,_xll.ICEFldID(M$1))</f>
        <v>172.96</v>
      </c>
      <c r="N36" s="5">
        <f>RTD("ice.xl",,$G36,_xll.ICEFldID(N$1))</f>
        <v>106.06</v>
      </c>
      <c r="O36" s="3">
        <f>RTD("ice.xl",,$G36,_xll.ICEFldID(O$1))</f>
        <v>5857310</v>
      </c>
      <c r="P36" s="3">
        <f>RTD("ice.xl",,$G36,_xll.ICEFldID(P$1))</f>
        <v>13420019</v>
      </c>
      <c r="Q36" s="4">
        <f t="shared" si="10"/>
        <v>0.43646063392309653</v>
      </c>
      <c r="R36" s="12">
        <f>RTD("ice.xl",,$G36,_xll.ICEFldID(R$1))</f>
        <v>348125384700</v>
      </c>
      <c r="S36" s="5">
        <f>RTD("ice.xl",,$G36,_xll.ICEFldID(S$1))</f>
        <v>11.163304</v>
      </c>
      <c r="T36" s="5">
        <f>RTD("ice.xl",,$G36,_xll.ICEFldID(T$1))</f>
        <v>12.55151</v>
      </c>
      <c r="U36" s="6">
        <f t="shared" si="11"/>
        <v>10.633948515600757</v>
      </c>
      <c r="V36" s="6">
        <f t="shared" si="12"/>
        <v>9.4578261898369185</v>
      </c>
      <c r="W36" s="5">
        <f>RTD("ice.xl",,$G36,_xll.ICEFldID(W$1))</f>
        <v>1.798017</v>
      </c>
      <c r="X36" s="7">
        <f>RTD("ice.xl",,$G36,_xll.ICEFldID(X$1))</f>
        <v>3.3695560000000002</v>
      </c>
    </row>
    <row r="37" spans="7:24" x14ac:dyDescent="0.35">
      <c r="G37" s="1" t="s">
        <v>34</v>
      </c>
      <c r="H37" s="1">
        <f>RTD("ice.xl",,$G37,_xll.ICEFldID(H$1))</f>
        <v>45.24</v>
      </c>
      <c r="I37" s="1">
        <f>RTD("ice.xl",,$G37,_xll.ICEFldID(I$1))</f>
        <v>-0.9</v>
      </c>
      <c r="J37" s="2">
        <f>RTD("ice.xl",,$G37,_xll.ICEFldID(J$1))</f>
        <v>-1.9505999999999999E-2</v>
      </c>
      <c r="K37" s="2">
        <f>RTD("ice.xl",,$G37,_xll.ICEFldID(K$1))</f>
        <v>3.1229E-2</v>
      </c>
      <c r="L37" s="2">
        <f>RTD("ice.xl",,$G37,_xll.ICEFldID(L$1))</f>
        <v>-5.7106999999999998E-2</v>
      </c>
      <c r="M37" s="5">
        <f>RTD("ice.xl",,$G37,_xll.ICEFldID(M$1))</f>
        <v>60.3</v>
      </c>
      <c r="N37" s="5">
        <f>RTD("ice.xl",,$G37,_xll.ICEFldID(N$1))</f>
        <v>36.54</v>
      </c>
      <c r="O37" s="3">
        <f>RTD("ice.xl",,$G37,_xll.ICEFldID(O$1))</f>
        <v>6974337</v>
      </c>
      <c r="P37" s="3">
        <f>RTD("ice.xl",,$G37,_xll.ICEFldID(P$1))</f>
        <v>22033583</v>
      </c>
      <c r="Q37" s="4">
        <f t="shared" si="10"/>
        <v>0.31653213188249957</v>
      </c>
      <c r="R37" s="12">
        <f>RTD("ice.xl",,$G37,_xll.ICEFldID(R$1))</f>
        <v>171597582000.00003</v>
      </c>
      <c r="S37" s="5">
        <f>RTD("ice.xl",,$G37,_xll.ICEFldID(S$1))</f>
        <v>3.9874290000000001</v>
      </c>
      <c r="T37" s="5">
        <f>RTD("ice.xl",,$G37,_xll.ICEFldID(T$1))</f>
        <v>5.0956859999999997</v>
      </c>
      <c r="U37" s="6">
        <f t="shared" si="11"/>
        <v>11.34565656216073</v>
      </c>
      <c r="V37" s="6">
        <f t="shared" si="12"/>
        <v>8.8780980617722527</v>
      </c>
      <c r="W37" s="5">
        <f>RTD("ice.xl",,$G37,_xll.ICEFldID(W$1))</f>
        <v>1.112754</v>
      </c>
      <c r="X37" s="7">
        <f>RTD("ice.xl",,$G37,_xll.ICEFldID(X$1))</f>
        <v>2.65252</v>
      </c>
    </row>
    <row r="38" spans="7:24" x14ac:dyDescent="0.35">
      <c r="G38" s="1" t="s">
        <v>28</v>
      </c>
      <c r="H38" s="1">
        <f>RTD("ice.xl",,$G38,_xll.ICEFldID(H$1))</f>
        <v>348.22</v>
      </c>
      <c r="I38" s="1">
        <f>RTD("ice.xl",,$G38,_xll.ICEFldID(I$1))</f>
        <v>-6.3</v>
      </c>
      <c r="J38" s="2">
        <f>RTD("ice.xl",,$G38,_xll.ICEFldID(J$1))</f>
        <v>-1.7770999999999999E-2</v>
      </c>
      <c r="K38" s="2">
        <f>RTD("ice.xl",,$G38,_xll.ICEFldID(K$1))</f>
        <v>4.4482000000000001E-2</v>
      </c>
      <c r="L38" s="2">
        <f>RTD("ice.xl",,$G38,_xll.ICEFldID(L$1))</f>
        <v>-8.974E-2</v>
      </c>
      <c r="M38" s="5">
        <f>RTD("ice.xl",,$G38,_xll.ICEFldID(M$1))</f>
        <v>426.15820000000002</v>
      </c>
      <c r="N38" s="5">
        <f>RTD("ice.xl",,$G38,_xll.ICEFldID(N$1))</f>
        <v>277.83999999999997</v>
      </c>
      <c r="O38" s="3">
        <f>RTD("ice.xl",,$G38,_xll.ICEFldID(O$1))</f>
        <v>779218</v>
      </c>
      <c r="P38" s="3">
        <f>RTD("ice.xl",,$G38,_xll.ICEFldID(P$1))</f>
        <v>2538549</v>
      </c>
      <c r="Q38" s="4">
        <f t="shared" si="10"/>
        <v>0.30695409070299606</v>
      </c>
      <c r="R38" s="12">
        <f>RTD("ice.xl",,$G38,_xll.ICEFldID(R$1))</f>
        <v>119595114340.00002</v>
      </c>
      <c r="S38" s="5">
        <f>RTD("ice.xl",,$G38,_xll.ICEFldID(S$1))</f>
        <v>34.811535999999997</v>
      </c>
      <c r="T38" s="5">
        <f>RTD("ice.xl",,$G38,_xll.ICEFldID(T$1))</f>
        <v>38.456620000000001</v>
      </c>
      <c r="U38" s="6">
        <f t="shared" si="11"/>
        <v>10.003005900113113</v>
      </c>
      <c r="V38" s="6">
        <f t="shared" si="12"/>
        <v>9.0548779377906854</v>
      </c>
      <c r="W38" s="5">
        <f>RTD("ice.xl",,$G38,_xll.ICEFldID(W$1))</f>
        <v>1.2860769999999999</v>
      </c>
      <c r="X38" s="7">
        <f>RTD("ice.xl",,$G38,_xll.ICEFldID(X$1))</f>
        <v>0</v>
      </c>
    </row>
    <row r="39" spans="7:24" x14ac:dyDescent="0.35">
      <c r="G39" s="1" t="s">
        <v>29</v>
      </c>
      <c r="H39" s="1">
        <f>RTD("ice.xl",,$G39,_xll.ICEFldID(H$1))</f>
        <v>90.16</v>
      </c>
      <c r="I39" s="1">
        <f>RTD("ice.xl",,$G39,_xll.ICEFldID(I$1))</f>
        <v>-1.57</v>
      </c>
      <c r="J39" s="2">
        <f>RTD("ice.xl",,$G39,_xll.ICEFldID(J$1))</f>
        <v>-1.7114999999999998E-2</v>
      </c>
      <c r="K39" s="2">
        <f>RTD("ice.xl",,$G39,_xll.ICEFldID(K$1))</f>
        <v>6.9514000000000006E-2</v>
      </c>
      <c r="L39" s="2">
        <f>RTD("ice.xl",,$G39,_xll.ICEFldID(L$1))</f>
        <v>-8.1500000000000003E-2</v>
      </c>
      <c r="M39" s="5">
        <f>RTD("ice.xl",,$G39,_xll.ICEFldID(M$1))</f>
        <v>109.73</v>
      </c>
      <c r="N39" s="5">
        <f>RTD("ice.xl",,$G39,_xll.ICEFldID(N$1))</f>
        <v>72.05</v>
      </c>
      <c r="O39" s="3">
        <f>RTD("ice.xl",,$G39,_xll.ICEFldID(O$1))</f>
        <v>3057372</v>
      </c>
      <c r="P39" s="3">
        <f>RTD("ice.xl",,$G39,_xll.ICEFldID(P$1))</f>
        <v>8172162</v>
      </c>
      <c r="Q39" s="4">
        <f t="shared" si="10"/>
        <v>0.37412033682151674</v>
      </c>
      <c r="R39" s="12">
        <f>RTD("ice.xl",,$G39,_xll.ICEFldID(R$1))</f>
        <v>154789392800</v>
      </c>
      <c r="S39" s="5">
        <f>RTD("ice.xl",,$G39,_xll.ICEFldID(S$1))</f>
        <v>6.7696319999999996</v>
      </c>
      <c r="T39" s="5">
        <f>RTD("ice.xl",,$G39,_xll.ICEFldID(T$1))</f>
        <v>7.8477399999999999</v>
      </c>
      <c r="U39" s="6">
        <f t="shared" si="11"/>
        <v>13.31830149703854</v>
      </c>
      <c r="V39" s="6">
        <f t="shared" si="12"/>
        <v>11.488657881122464</v>
      </c>
      <c r="W39" s="5">
        <f>RTD("ice.xl",,$G39,_xll.ICEFldID(W$1))</f>
        <v>1.780735</v>
      </c>
      <c r="X39" s="7">
        <f>RTD("ice.xl",,$G39,_xll.ICEFldID(X$1))</f>
        <v>3.4383319999999999</v>
      </c>
    </row>
    <row r="40" spans="7:24" x14ac:dyDescent="0.35">
      <c r="G40" s="8" t="s">
        <v>23</v>
      </c>
      <c r="J40" s="2">
        <f>AVERAGE(J34:J39)</f>
        <v>-2.0350999999999998E-2</v>
      </c>
      <c r="K40" s="2">
        <f>AVERAGE(K34:K39)</f>
        <v>3.8856166666666664E-2</v>
      </c>
      <c r="L40" s="2">
        <f>AVERAGE(L34:L39)</f>
        <v>-0.13558416666666667</v>
      </c>
      <c r="M40" s="5"/>
      <c r="N40" s="5"/>
      <c r="Q40" s="9">
        <f>AVERAGE(Q34:Q39)</f>
        <v>0.36836531421190083</v>
      </c>
      <c r="R40" s="12"/>
      <c r="S40" s="5">
        <f>AVERAGE(S34:S39)</f>
        <v>11.17212</v>
      </c>
      <c r="T40" s="5">
        <f>AVERAGE(T34:T39)</f>
        <v>12.445142500000001</v>
      </c>
      <c r="U40" s="5">
        <f>AVERAGE(U34:U39)</f>
        <v>10.635356110107876</v>
      </c>
      <c r="V40" s="5">
        <f>AVERAGE(V34:V39)</f>
        <v>9.3034276092971968</v>
      </c>
    </row>
    <row r="41" spans="7:24" x14ac:dyDescent="0.35">
      <c r="G41" s="8" t="s">
        <v>24</v>
      </c>
      <c r="J41" s="2">
        <f>MEDIAN(J34:J39)</f>
        <v>-1.9921000000000001E-2</v>
      </c>
      <c r="K41" s="2">
        <f>MEDIAN(K34:K39)</f>
        <v>3.78555E-2</v>
      </c>
      <c r="L41" s="2">
        <f>MEDIAN(L34:L39)</f>
        <v>-0.11051849999999999</v>
      </c>
      <c r="M41" s="5"/>
      <c r="N41" s="5"/>
      <c r="R41" s="12"/>
      <c r="S41" s="5">
        <f>MEDIAN(S34:S39)</f>
        <v>6.9454019999999996</v>
      </c>
      <c r="T41" s="5">
        <f>MEDIAN(T34:T39)</f>
        <v>7.3959510000000002</v>
      </c>
    </row>
    <row r="42" spans="7:24" x14ac:dyDescent="0.35">
      <c r="M42" s="5"/>
      <c r="N42" s="5"/>
      <c r="R42" s="12"/>
    </row>
    <row r="43" spans="7:24" x14ac:dyDescent="0.35">
      <c r="G43" s="22" t="s">
        <v>35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7:24" x14ac:dyDescent="0.35">
      <c r="G44" s="1" t="s">
        <v>45</v>
      </c>
      <c r="H44" s="1">
        <f>RTD("ice.xl",,$G44,_xll.ICEFldID(H$1))</f>
        <v>162.6</v>
      </c>
      <c r="I44" s="1">
        <f>RTD("ice.xl",,$G44,_xll.ICEFldID(I$1))</f>
        <v>-2.0499999999999998</v>
      </c>
      <c r="J44" s="2">
        <f>RTD("ice.xl",,$G44,_xll.ICEFldID(J$1))</f>
        <v>-1.2451E-2</v>
      </c>
      <c r="K44" s="2">
        <f>RTD("ice.xl",,$G44,_xll.ICEFldID(K$1))</f>
        <v>5.5707E-2</v>
      </c>
      <c r="L44" s="2">
        <f>RTD("ice.xl",,$G44,_xll.ICEFldID(L$1))</f>
        <v>-6.1130000000000004E-3</v>
      </c>
      <c r="M44" s="5">
        <f>RTD("ice.xl",,$G44,_xll.ICEFldID(M$1))</f>
        <v>199.55</v>
      </c>
      <c r="N44" s="5">
        <f>RTD("ice.xl",,$G44,_xll.ICEFldID(N$1))</f>
        <v>134.12</v>
      </c>
      <c r="O44" s="3">
        <f>RTD("ice.xl",,$G44,_xll.ICEFldID(O$1))</f>
        <v>795827</v>
      </c>
      <c r="P44" s="3">
        <f>RTD("ice.xl",,$G44,_xll.ICEFldID(P$1))</f>
        <v>3386911</v>
      </c>
      <c r="Q44" s="4">
        <f>O44/P44</f>
        <v>0.23497133523732983</v>
      </c>
      <c r="R44" s="12">
        <f>RTD("ice.xl",,$G44,_xll.ICEFldID(R$1))</f>
        <v>121909024800</v>
      </c>
      <c r="S44" s="5">
        <f>RTD("ice.xl",,$G44,_xll.ICEFldID(S$1))</f>
        <v>9.8591420000000003</v>
      </c>
      <c r="T44" s="5">
        <f>RTD("ice.xl",,$G44,_xll.ICEFldID(T$1))</f>
        <v>11.306692999999999</v>
      </c>
      <c r="U44" s="6">
        <f>H44/S44</f>
        <v>16.492307342768772</v>
      </c>
      <c r="V44" s="6">
        <f>H44/T44</f>
        <v>14.380862733250121</v>
      </c>
      <c r="W44" s="5">
        <f>RTD("ice.xl",,$G44,_xll.ICEFldID(W$1))</f>
        <v>5.6139060000000001</v>
      </c>
      <c r="X44" s="7">
        <f>RTD("ice.xl",,$G44,_xll.ICEFldID(X$1))</f>
        <v>1.2792129999999999</v>
      </c>
    </row>
    <row r="45" spans="7:24" ht="15" customHeight="1" x14ac:dyDescent="0.35">
      <c r="G45" s="1" t="s">
        <v>36</v>
      </c>
      <c r="H45" s="1">
        <f>RTD("ice.xl",,$G45,_xll.ICEFldID(H$1))</f>
        <v>106.925</v>
      </c>
      <c r="I45" s="1">
        <f>RTD("ice.xl",,$G45,_xll.ICEFldID(I$1))</f>
        <v>-1.5449999999999999</v>
      </c>
      <c r="J45" s="2">
        <f>RTD("ice.xl",,$G45,_xll.ICEFldID(J$1))</f>
        <v>-1.4244E-2</v>
      </c>
      <c r="K45" s="2">
        <f>RTD("ice.xl",,$G45,_xll.ICEFldID(K$1))</f>
        <v>5.8663E-2</v>
      </c>
      <c r="L45" s="2">
        <f>RTD("ice.xl",,$G45,_xll.ICEFldID(L$1))</f>
        <v>-7.4722999999999998E-2</v>
      </c>
      <c r="M45" s="5">
        <f>RTD("ice.xl",,$G45,_xll.ICEFldID(M$1))</f>
        <v>133.78</v>
      </c>
      <c r="N45" s="5">
        <f>RTD("ice.xl",,$G45,_xll.ICEFldID(N$1))</f>
        <v>88.02</v>
      </c>
      <c r="O45" s="3">
        <f>RTD("ice.xl",,$G45,_xll.ICEFldID(O$1))</f>
        <v>538789</v>
      </c>
      <c r="P45" s="3">
        <f>RTD("ice.xl",,$G45,_xll.ICEFldID(P$1))</f>
        <v>1850952</v>
      </c>
      <c r="Q45" s="4">
        <f t="shared" ref="Q45:Q47" si="13">O45/P45</f>
        <v>0.2910875052405465</v>
      </c>
      <c r="R45" s="12">
        <f>RTD("ice.xl",,$G45,_xll.ICEFldID(R$1))</f>
        <v>29208809175</v>
      </c>
      <c r="S45" s="5">
        <f>RTD("ice.xl",,$G45,_xll.ICEFldID(S$1))</f>
        <v>15.531962999999999</v>
      </c>
      <c r="T45" s="5">
        <f>RTD("ice.xl",,$G45,_xll.ICEFldID(T$1))</f>
        <v>14.330645000000001</v>
      </c>
      <c r="U45" s="6">
        <f t="shared" ref="U45:U47" si="14">H45/S45</f>
        <v>6.8841910066357999</v>
      </c>
      <c r="V45" s="6">
        <f t="shared" ref="V45:V47" si="15">H45/T45</f>
        <v>7.4612831453155106</v>
      </c>
      <c r="W45" s="5">
        <f>RTD("ice.xl",,$G45,_xll.ICEFldID(W$1))</f>
        <v>2.697476</v>
      </c>
      <c r="X45" s="7">
        <f>RTD("ice.xl",,$G45,_xll.ICEFldID(X$1))</f>
        <v>2.244564</v>
      </c>
    </row>
    <row r="46" spans="7:24" ht="15" customHeight="1" x14ac:dyDescent="0.35">
      <c r="G46" s="1" t="s">
        <v>37</v>
      </c>
      <c r="H46" s="1">
        <f>RTD("ice.xl",,$G46,_xll.ICEFldID(H$1))</f>
        <v>34.265000000000001</v>
      </c>
      <c r="I46" s="1">
        <f>RTD("ice.xl",,$G46,_xll.ICEFldID(I$1))</f>
        <v>-1.105</v>
      </c>
      <c r="J46" s="2">
        <f>RTD("ice.xl",,$G46,_xll.ICEFldID(J$1))</f>
        <v>-3.1241000000000001E-2</v>
      </c>
      <c r="K46" s="2">
        <f>RTD("ice.xl",,$G46,_xll.ICEFldID(K$1))</f>
        <v>2.3446999999999999E-2</v>
      </c>
      <c r="L46" s="2">
        <f>RTD("ice.xl",,$G46,_xll.ICEFldID(L$1))</f>
        <v>-0.26137100000000002</v>
      </c>
      <c r="M46" s="5">
        <f>RTD("ice.xl",,$G46,_xll.ICEFldID(M$1))</f>
        <v>52.49</v>
      </c>
      <c r="N46" s="5">
        <f>RTD("ice.xl",,$G46,_xll.ICEFldID(N$1))</f>
        <v>27.215</v>
      </c>
      <c r="O46" s="3">
        <f>RTD("ice.xl",,$G46,_xll.ICEFldID(O$1))</f>
        <v>2054298</v>
      </c>
      <c r="P46" s="3">
        <f>RTD("ice.xl",,$G46,_xll.ICEFldID(P$1))</f>
        <v>6299549</v>
      </c>
      <c r="Q46" s="4">
        <f t="shared" si="13"/>
        <v>0.32610239240936134</v>
      </c>
      <c r="R46" s="12">
        <f>RTD("ice.xl",,$G46,_xll.ICEFldID(R$1))</f>
        <v>16507472135</v>
      </c>
      <c r="S46" s="5">
        <f>RTD("ice.xl",,$G46,_xll.ICEFldID(S$1))</f>
        <v>5.8366910000000001</v>
      </c>
      <c r="T46" s="5">
        <f>RTD("ice.xl",,$G46,_xll.ICEFldID(T$1))</f>
        <v>5.5718769999999997</v>
      </c>
      <c r="U46" s="6">
        <f t="shared" si="14"/>
        <v>5.8706208706268672</v>
      </c>
      <c r="V46" s="6">
        <f t="shared" si="15"/>
        <v>6.1496332384939585</v>
      </c>
      <c r="W46" s="5">
        <f>RTD("ice.xl",,$G46,_xll.ICEFldID(W$1))</f>
        <v>1.8914679999999999</v>
      </c>
      <c r="X46" s="7">
        <f>RTD("ice.xl",,$G46,_xll.ICEFldID(X$1))</f>
        <v>2.684955</v>
      </c>
    </row>
    <row r="47" spans="7:24" ht="15" customHeight="1" x14ac:dyDescent="0.35">
      <c r="G47" s="1" t="s">
        <v>52</v>
      </c>
      <c r="H47" s="1">
        <f>RTD("ice.xl",,$G47,_xll.ICEFldID(H$1))</f>
        <v>380.79</v>
      </c>
      <c r="I47" s="1">
        <f>RTD("ice.xl",,$G47,_xll.ICEFldID(I$1))</f>
        <v>-6.59</v>
      </c>
      <c r="J47" s="2">
        <f>RTD("ice.xl",,$G47,_xll.ICEFldID(J$1))</f>
        <v>-1.7011999999999999E-2</v>
      </c>
      <c r="K47" s="2">
        <f>RTD("ice.xl",,$G47,_xll.ICEFldID(K$1))</f>
        <v>1.0241E-2</v>
      </c>
      <c r="L47" s="2">
        <f>RTD("ice.xl",,$G47,_xll.ICEFldID(L$1))</f>
        <v>-0.19312199999999999</v>
      </c>
      <c r="M47" s="5">
        <f>RTD("ice.xl",,$G47,_xll.ICEFldID(M$1))</f>
        <v>484.21</v>
      </c>
      <c r="N47" s="5">
        <f>RTD("ice.xl",,$G47,_xll.ICEFldID(N$1))</f>
        <v>311.87</v>
      </c>
      <c r="O47" s="3">
        <f>RTD("ice.xl",,$G47,_xll.ICEFldID(O$1))</f>
        <v>492712</v>
      </c>
      <c r="P47" s="3">
        <f>RTD("ice.xl",,$G47,_xll.ICEFldID(P$1))</f>
        <v>2327711</v>
      </c>
      <c r="Q47" s="4">
        <f t="shared" si="13"/>
        <v>0.21167232530155161</v>
      </c>
      <c r="R47" s="12">
        <f>RTD("ice.xl",,$G47,_xll.ICEFldID(R$1))</f>
        <v>126993465000.00002</v>
      </c>
      <c r="S47" s="5">
        <f>RTD("ice.xl",,$G47,_xll.ICEFldID(S$1))</f>
        <v>11.547214</v>
      </c>
      <c r="T47" s="5">
        <f>RTD("ice.xl",,$G47,_xll.ICEFldID(T$1))</f>
        <v>13.940137</v>
      </c>
      <c r="U47" s="6">
        <f t="shared" si="14"/>
        <v>32.976785569229079</v>
      </c>
      <c r="V47" s="6">
        <f t="shared" si="15"/>
        <v>27.316087352656577</v>
      </c>
      <c r="W47" s="5">
        <f>RTD("ice.xl",,$G47,_xll.ICEFldID(W$1))</f>
        <v>55.971980000000002</v>
      </c>
      <c r="X47" s="7">
        <f>RTD("ice.xl",,$G47,_xll.ICEFldID(X$1))</f>
        <v>0.89288100000000004</v>
      </c>
    </row>
    <row r="48" spans="7:24" ht="15" customHeight="1" x14ac:dyDescent="0.35">
      <c r="M48" s="5"/>
      <c r="N48" s="5"/>
    </row>
    <row r="49" spans="7:24" ht="15" customHeight="1" x14ac:dyDescent="0.35">
      <c r="G49" s="8" t="s">
        <v>23</v>
      </c>
      <c r="J49" s="2">
        <f>AVERAGE(J44:J47)</f>
        <v>-1.8737E-2</v>
      </c>
      <c r="K49" s="2">
        <f>AVERAGE(K44:K47)</f>
        <v>3.7014499999999999E-2</v>
      </c>
      <c r="L49" s="2">
        <f>AVERAGE(L44:L47)</f>
        <v>-0.13383225000000001</v>
      </c>
      <c r="M49" s="5"/>
      <c r="N49" s="5"/>
      <c r="Q49" s="9">
        <f>AVERAGE(Q44:Q47)</f>
        <v>0.2659583895471973</v>
      </c>
      <c r="S49" s="5">
        <f>AVERAGE(S44:S47)</f>
        <v>10.693752499999999</v>
      </c>
      <c r="T49" s="5">
        <f>AVERAGE(T44:T47)</f>
        <v>11.287338</v>
      </c>
      <c r="U49" s="5">
        <f>AVERAGE(U44:U47)</f>
        <v>15.555976197315129</v>
      </c>
      <c r="V49" s="5">
        <f>AVERAGE(V44:V47)</f>
        <v>13.826966617429042</v>
      </c>
    </row>
    <row r="50" spans="7:24" ht="15" customHeight="1" x14ac:dyDescent="0.35">
      <c r="G50" s="8" t="s">
        <v>24</v>
      </c>
      <c r="J50" s="2">
        <f>MEDIAN(J44:J47)</f>
        <v>-1.5628E-2</v>
      </c>
      <c r="K50" s="2">
        <f>MEDIAN(K44:K47)</f>
        <v>3.9577000000000001E-2</v>
      </c>
      <c r="L50" s="2">
        <f>MEDIAN(L44:L47)</f>
        <v>-0.1339225</v>
      </c>
      <c r="M50" s="5"/>
      <c r="N50" s="5"/>
      <c r="S50" s="5">
        <f>MEDIAN(S44:S47)</f>
        <v>10.703178000000001</v>
      </c>
      <c r="T50" s="5">
        <f>MEDIAN(T44:T47)</f>
        <v>12.623415</v>
      </c>
    </row>
    <row r="51" spans="7:24" ht="15" customHeight="1" x14ac:dyDescent="0.35">
      <c r="M51" s="5"/>
      <c r="N51" s="5"/>
    </row>
    <row r="52" spans="7:24" ht="15" customHeight="1" x14ac:dyDescent="0.35">
      <c r="G52" s="22" t="s">
        <v>38</v>
      </c>
      <c r="H52" s="22"/>
      <c r="I52" s="22"/>
      <c r="J52" s="22"/>
      <c r="K52" s="22"/>
      <c r="L52" s="22"/>
      <c r="M52" s="23"/>
      <c r="N52" s="23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7:24" x14ac:dyDescent="0.35">
      <c r="G53" s="1" t="s">
        <v>39</v>
      </c>
      <c r="H53" s="1">
        <f>RTD("ice.xl",,$G53,_xll.ICEFldID(H$1))</f>
        <v>4236.8</v>
      </c>
      <c r="I53" s="5">
        <f>RTD("ice.xl",,$G53,_xll.ICEFldID(I$1))</f>
        <v>-46.94</v>
      </c>
      <c r="J53" s="2">
        <f>RTD("ice.xl",,$G53,_xll.ICEFldID(J$1))</f>
        <v>-1.0958000000000001E-2</v>
      </c>
      <c r="K53" s="2">
        <f>RTD("ice.xl",,$G53,_xll.ICEFldID(K$1))</f>
        <v>2.5787999999999998E-2</v>
      </c>
      <c r="L53" s="2">
        <f>RTD("ice.xl",,$G53,_xll.ICEFldID(L$1))</f>
        <v>-0.11107</v>
      </c>
      <c r="M53" s="13">
        <f>RTD("ice.xl",,$G53,_xll.ICEFldID(M$1))</f>
        <v>4818.62</v>
      </c>
      <c r="N53" s="13">
        <f>RTD("ice.xl",,$G53,_xll.ICEFldID(N$1))</f>
        <v>3636.87</v>
      </c>
    </row>
    <row r="54" spans="7:24" x14ac:dyDescent="0.35">
      <c r="G54" s="1" t="s">
        <v>41</v>
      </c>
      <c r="H54" s="1">
        <f>RTD("ice.xl",,$G54,_xll.ICEFldID(H$1))</f>
        <v>33794.79</v>
      </c>
      <c r="I54" s="5">
        <f>RTD("ice.xl",,$G54,_xll.ICEFldID(I$1))</f>
        <v>-204.25</v>
      </c>
      <c r="J54" s="2">
        <f>RTD("ice.xl",,$G54,_xll.ICEFldID(J$1))</f>
        <v>-6.0080000000000003E-3</v>
      </c>
      <c r="K54" s="2">
        <f>RTD("ice.xl",,$G54,_xll.ICEFldID(K$1))</f>
        <v>2.8913000000000001E-2</v>
      </c>
      <c r="L54" s="2">
        <f>RTD("ice.xl",,$G54,_xll.ICEFldID(L$1))</f>
        <v>-6.9995000000000002E-2</v>
      </c>
      <c r="M54" s="13">
        <f>RTD("ice.xl",,$G54,_xll.ICEFldID(M$1))</f>
        <v>36952.65</v>
      </c>
      <c r="N54" s="13">
        <f>RTD("ice.xl",,$G54,_xll.ICEFldID(N$1))</f>
        <v>29653.29</v>
      </c>
    </row>
    <row r="55" spans="7:24" x14ac:dyDescent="0.35">
      <c r="G55" s="1" t="s">
        <v>40</v>
      </c>
      <c r="H55" s="1">
        <f>RTD("ice.xl",,$G55,_xll.ICEFldID(H$1))</f>
        <v>12718.7372</v>
      </c>
      <c r="I55" s="5">
        <f>RTD("ice.xl",,$G55,_xll.ICEFldID(I$1))</f>
        <v>-246.60429999999999</v>
      </c>
      <c r="J55" s="2">
        <f>RTD("ice.xl",,$G55,_xll.ICEFldID(J$1))</f>
        <v>-1.9019999999999999E-2</v>
      </c>
      <c r="K55" s="2">
        <f>RTD("ice.xl",,$G55,_xll.ICEFldID(K$1))</f>
        <v>2.6476E-2</v>
      </c>
      <c r="L55" s="2">
        <f>RTD("ice.xl",,$G55,_xll.ICEFldID(L$1))</f>
        <v>-0.18704000000000001</v>
      </c>
      <c r="M55" s="13">
        <f>RTD("ice.xl",,$G55,_xll.ICEFldID(M$1))</f>
        <v>16212.228800000001</v>
      </c>
      <c r="N55" s="13">
        <f>RTD("ice.xl",,$G55,_xll.ICEFldID(N$1))</f>
        <v>10565.1351</v>
      </c>
    </row>
    <row r="56" spans="7:24" x14ac:dyDescent="0.35">
      <c r="G56" s="1" t="s">
        <v>44</v>
      </c>
      <c r="H56" s="1">
        <f>RTD("ice.xl",,$G56,_xll.ICEFldID(H$1))</f>
        <v>112.0197</v>
      </c>
      <c r="I56" s="5">
        <f>RTD("ice.xl",,$G56,_xll.ICEFldID(I$1))</f>
        <v>-2.3605</v>
      </c>
      <c r="J56" s="2">
        <f>RTD("ice.xl",,$G56,_xll.ICEFldID(J$1))</f>
        <v>-2.0636999999999999E-2</v>
      </c>
      <c r="K56" s="2" t="str">
        <f>RTD("ice.xl",,$G56,_xll.ICEFldID(K$1))</f>
        <v/>
      </c>
      <c r="L56" s="2" t="str">
        <f>RTD("ice.xl",,$G56,_xll.ICEFldID(L$1))</f>
        <v/>
      </c>
      <c r="M56" s="13">
        <f>RTD("ice.xl",,$G56,_xll.ICEFldID(M$1))</f>
        <v>148.95670000000001</v>
      </c>
      <c r="N56" s="13">
        <f>RTD("ice.xl",,$G56,_xll.ICEFldID(N$1))</f>
        <v>97.013099999999994</v>
      </c>
    </row>
    <row r="57" spans="7:24" x14ac:dyDescent="0.35">
      <c r="G57" s="1" t="s">
        <v>42</v>
      </c>
      <c r="H57" s="1">
        <f>RTD("ice.xl",,$G57,_xll.ICEFldID(H$1))</f>
        <v>35</v>
      </c>
      <c r="I57" s="5">
        <f>RTD("ice.xl",,$G57,_xll.ICEFldID(I$1))</f>
        <v>-0.67</v>
      </c>
      <c r="J57" s="2">
        <f>RTD("ice.xl",,$G57,_xll.ICEFldID(J$1))</f>
        <v>-1.8783000000000001E-2</v>
      </c>
      <c r="K57" s="2">
        <f>RTD("ice.xl",,$G57,_xll.ICEFldID(K$1))</f>
        <v>3.8268000000000003E-2</v>
      </c>
      <c r="L57" s="2">
        <f>RTD("ice.xl",,$G57,_xll.ICEFldID(L$1))</f>
        <v>-0.103713</v>
      </c>
      <c r="M57" s="13">
        <f>RTD("ice.xl",,$G57,_xll.ICEFldID(M$1))</f>
        <v>41.697499999999998</v>
      </c>
      <c r="N57" s="13">
        <f>RTD("ice.xl",,$G57,_xll.ICEFldID(N$1))</f>
        <v>30.37</v>
      </c>
    </row>
    <row r="58" spans="7:24" x14ac:dyDescent="0.35">
      <c r="G58" s="1" t="s">
        <v>43</v>
      </c>
      <c r="H58" s="1">
        <f>RTD("ice.xl",,$G58,_xll.ICEFldID(H$1))</f>
        <v>50.95</v>
      </c>
      <c r="I58" s="5">
        <f>RTD("ice.xl",,$G58,_xll.ICEFldID(I$1))</f>
        <v>-0.93</v>
      </c>
      <c r="J58" s="2">
        <f>RTD("ice.xl",,$G58,_xll.ICEFldID(J$1))</f>
        <v>-1.7926000000000001E-2</v>
      </c>
      <c r="K58" s="2">
        <f>RTD("ice.xl",,$G58,_xll.ICEFldID(K$1))</f>
        <v>4.9433999999999999E-2</v>
      </c>
      <c r="L58" s="2">
        <f>RTD("ice.xl",,$G58,_xll.ICEFldID(L$1))</f>
        <v>-6.6166000000000003E-2</v>
      </c>
      <c r="M58" s="13">
        <f>RTD("ice.xl",,$G58,_xll.ICEFldID(M$1))</f>
        <v>60.6</v>
      </c>
      <c r="N58" s="13">
        <f>RTD("ice.xl",,$G58,_xll.ICEFldID(N$1))</f>
        <v>42.57</v>
      </c>
    </row>
  </sheetData>
  <mergeCells count="1">
    <mergeCell ref="B7:D22"/>
  </mergeCells>
  <conditionalFormatting sqref="J33:L41 J44:L50 J23:L31 J2:L21">
    <cfRule type="cellIs" dxfId="8" priority="21" operator="lessThan">
      <formula>0</formula>
    </cfRule>
    <cfRule type="cellIs" dxfId="7" priority="22" operator="greaterThan">
      <formula>0</formula>
    </cfRule>
    <cfRule type="expression" dxfId="6" priority="23">
      <formula>"&gt;0"</formula>
    </cfRule>
    <cfRule type="colorScale" priority="24">
      <colorScale>
        <cfvo type="num" val="&quot;&lt;0&quot;"/>
        <cfvo type="num" val="&quot;&gt;0&quot;"/>
        <color rgb="FFFF0000"/>
        <color rgb="FF00B050"/>
      </colorScale>
    </cfRule>
  </conditionalFormatting>
  <conditionalFormatting sqref="J52:L52">
    <cfRule type="cellIs" dxfId="5" priority="5" operator="lessThan">
      <formula>0</formula>
    </cfRule>
    <cfRule type="cellIs" dxfId="4" priority="6" operator="greaterThan">
      <formula>0</formula>
    </cfRule>
    <cfRule type="expression" dxfId="3" priority="7">
      <formula>"&gt;0"</formula>
    </cfRule>
    <cfRule type="colorScale" priority="8">
      <colorScale>
        <cfvo type="num" val="&quot;&lt;0&quot;"/>
        <cfvo type="num" val="&quot;&gt;0&quot;"/>
        <color rgb="FFFF0000"/>
        <color rgb="FF00B050"/>
      </colorScale>
    </cfRule>
  </conditionalFormatting>
  <conditionalFormatting sqref="J53:L58">
    <cfRule type="cellIs" dxfId="2" priority="1" operator="lessThan">
      <formula>0</formula>
    </cfRule>
    <cfRule type="cellIs" dxfId="1" priority="2" operator="greaterThan">
      <formula>0</formula>
    </cfRule>
    <cfRule type="expression" dxfId="0" priority="3">
      <formula>"&gt;0"</formula>
    </cfRule>
    <cfRule type="colorScale" priority="4">
      <colorScale>
        <cfvo type="num" val="&quot;&lt;0&quot;"/>
        <cfvo type="num" val="&quot;&gt;0&quot;"/>
        <color rgb="FFFF0000"/>
        <color rgb="FF00B050"/>
      </colorScale>
    </cfRule>
  </conditionalFormatting>
  <pageMargins left="0.7" right="0.7" top="0.75" bottom="0.75" header="0.3" footer="0.3"/>
  <pageSetup orientation="portrait" horizontalDpi="90" verticalDpi="90" r:id="rId1"/>
  <ignoredErrors>
    <ignoredError sqref="Q2 Q5 Q6:Q14 Q18:Q19 Q15:Q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Keely Jelinek</cp:lastModifiedBy>
  <cp:lastPrinted>2021-05-20T21:49:33Z</cp:lastPrinted>
  <dcterms:created xsi:type="dcterms:W3CDTF">2021-05-20T21:07:11Z</dcterms:created>
  <dcterms:modified xsi:type="dcterms:W3CDTF">2022-08-19T17:21:36Z</dcterms:modified>
</cp:coreProperties>
</file>